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'Sheet1'!$A$11:$F$11</definedName>
    <definedName name="BExF0FDTSLD2H2BL1BV89V91RA11" hidden="1">'Sheet1'!$A$1:$A$1</definedName>
    <definedName name="SAPBEXhrIndnt" hidden="1">1</definedName>
    <definedName name="SAPBEXq0001" localSheetId="0">'Sheet1'!$A$11:$F$11</definedName>
    <definedName name="SAPBEXq0001f48UWM535N6VOUF3NIEWN32K2C" localSheetId="0">'Sheet1'!$A$7:$C$7</definedName>
    <definedName name="SAPBEXq0001fDPQPOVB8Y1BEM70IDP1WOMNIK" localSheetId="0">'Sheet1'!$A$2:$C$2</definedName>
    <definedName name="SAPBEXq0001fZ_CMMTITE" localSheetId="0">'Sheet1'!#REF!</definedName>
    <definedName name="SAPBEXq0001fZ_FUNAREA" localSheetId="0">'Sheet1'!#REF!</definedName>
    <definedName name="SAPBEXq0001fZ_FUND" localSheetId="0">'Sheet1'!$A$5:$C$5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'Sheet1'!$A$1:$C$1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<sst xmlns="http://schemas.openxmlformats.org/spreadsheetml/2006/main" count="2078" uniqueCount="437">
  <si>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</si>
  <si>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</si>
  <si>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</si>
  <si>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</si>
  <si>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</si>
  <si>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</si>
  <si>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</si>
  <si>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</si>
  <si>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</si>
  <si>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</si>
  <si>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</si>
  <si>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</si>
  <si>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</si>
  <si>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</si>
  <si>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</si>
  <si>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</si>
  <si>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</si>
  <si>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</si>
  <si>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</si>
  <si>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</si>
  <si>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</si>
  <si>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</si>
  <si>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</si>
  <si>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</si>
  <si>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</si>
  <si>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</si>
  <si>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</si>
  <si>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</si>
  <si>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</si>
  <si>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</si>
  <si>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</si>
  <si>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</si>
  <si>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</si>
  <si>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</si>
  <si>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</si>
  <si>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</si>
  <si>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</si>
  <si>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</si>
  <si>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</si>
  <si>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</si>
  <si>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</si>
  <si>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</si>
  <si>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</si>
  <si>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</si>
  <si>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</si>
  <si>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</si>
  <si>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</si>
  <si>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</si>
  <si>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</si>
  <si>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</si>
  <si>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</si>
  <si>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</si>
  <si>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</si>
  <si>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</si>
  <si>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</si>
  <si>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</si>
  <si>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</si>
  <si>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</si>
  <si>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</si>
  <si>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</si>
  <si>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</si>
  <si>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</si>
  <si>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</si>
  <si>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</si>
  <si>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</si>
  <si>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</si>
  <si>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</si>
  <si>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</si>
  <si>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</si>
  <si>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</si>
  <si>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</si>
  <si>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</si>
  <si>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</si>
  <si>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</si>
  <si>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</si>
  <si>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</si>
  <si>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</si>
  <si>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</si>
  <si>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</si>
  <si>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</si>
  <si>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</si>
  <si>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</si>
  <si>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</si>
  <si>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</si>
  <si>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</si>
  <si>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</si>
  <si>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</si>
  <si>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</si>
  <si>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</si>
  <si>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</si>
  <si>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</si>
  <si>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</si>
  <si>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</si>
  <si>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</si>
  <si>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</si>
  <si>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</si>
  <si>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</si>
  <si>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</si>
  <si>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</si>
  <si>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</si>
  <si>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</si>
  <si>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</si>
  <si>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</si>
  <si>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</si>
  <si>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</si>
  <si>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</si>
  <si>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</si>
  <si>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</si>
  <si>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</si>
  <si>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</si>
  <si>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</si>
  <si>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</si>
  <si>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</si>
  <si>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</si>
  <si>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</si>
  <si>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</si>
  <si>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</si>
  <si>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</si>
  <si>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</si>
  <si>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</si>
  <si>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</si>
  <si>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</si>
  <si>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</si>
  <si>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</si>
  <si>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</si>
  <si>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</si>
  <si>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</si>
  <si>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</si>
  <si>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</si>
  <si>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</si>
  <si>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</si>
  <si>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</si>
  <si>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</si>
  <si>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</si>
  <si>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</si>
  <si>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</si>
  <si>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</si>
  <si>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</si>
  <si>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</si>
  <si>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</si>
  <si>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</si>
  <si>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</si>
  <si>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</si>
  <si>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</si>
  <si>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</si>
  <si>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</si>
  <si>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</si>
  <si>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</si>
  <si>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</si>
  <si>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</si>
  <si>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</si>
  <si>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</si>
  <si>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</si>
  <si>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</si>
  <si>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</si>
  <si>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</si>
  <si>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</si>
  <si>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</si>
  <si>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</si>
  <si>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</si>
  <si>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</si>
  <si>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</si>
  <si>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</si>
  <si>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</si>
  <si>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</si>
  <si>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</si>
  <si>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</si>
  <si>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</si>
  <si>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</si>
  <si>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</si>
  <si>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</si>
  <si>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</si>
  <si>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</si>
  <si>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</si>
  <si>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</si>
  <si>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</si>
  <si>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</si>
  <si>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</si>
  <si>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</si>
  <si>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</si>
  <si>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</si>
  <si>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</si>
  <si>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</si>
  <si>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</si>
  <si>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</si>
  <si>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</si>
  <si>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</si>
  <si>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</si>
  <si>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</si>
  <si>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</si>
  <si>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</si>
  <si>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</si>
  <si>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</si>
  <si>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</si>
  <si>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</si>
  <si>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</si>
  <si>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</si>
  <si>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</si>
  <si>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</si>
  <si>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</si>
  <si>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</si>
  <si>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</si>
  <si>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</si>
  <si>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</si>
  <si>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UKUPNI PRIHODI</t>
  </si>
  <si>
    <t>BROJČANA OZNAKA I NAZIV</t>
  </si>
  <si>
    <t>I. OPĆI DIO</t>
  </si>
  <si>
    <t xml:space="preserve"> RAČUN PRIHODA I RASHODA </t>
  </si>
  <si>
    <t xml:space="preserve">IZVJEŠTAJ O PRIHODIMA I RASHODIMA PREMA EKONOMSKOJ KLASIFIKACIJI 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</si>
  <si>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</si>
  <si>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</si>
  <si>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</si>
  <si>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</si>
  <si>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</si>
  <si>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</si>
  <si>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Prihodi poslovanja</t>
  </si>
  <si>
    <t>61</t>
  </si>
  <si>
    <t>Prihodi od poreza</t>
  </si>
  <si>
    <t>614</t>
  </si>
  <si>
    <t>Porezi na robu i usluge</t>
  </si>
  <si>
    <t>6148</t>
  </si>
  <si>
    <t>Naknade za priređivanje igara na sreću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</si>
  <si>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</si>
  <si>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</si>
  <si>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</si>
  <si>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</si>
  <si>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</si>
  <si>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</si>
  <si>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</si>
  <si>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</si>
  <si>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</si>
  <si>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</si>
  <si>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</si>
  <si>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</si>
  <si>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</si>
  <si>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</si>
  <si>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</si>
  <si>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</si>
  <si>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</si>
  <si>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</si>
  <si>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6521</t>
  </si>
  <si>
    <t>Prihodi državne uprave</t>
  </si>
  <si>
    <t>6526</t>
  </si>
  <si>
    <t>Ostali nespomenuti prihodi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</si>
  <si>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</si>
  <si>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</si>
  <si>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</si>
  <si>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</si>
  <si>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</si>
  <si>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</si>
  <si>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</si>
  <si>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</si>
  <si>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</si>
  <si>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</si>
  <si>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67</t>
  </si>
  <si>
    <t>Prihodi iz proračuna</t>
  </si>
  <si>
    <t xml:space="preserve"> Prihodi iz nadležnog proračuna za financiranje rashoda</t>
  </si>
  <si>
    <t>Prihodi iz nadležnog proračuna za financiranje rashoda</t>
  </si>
  <si>
    <t>Prihodi od nadležnog proračuna za financiranje izdataka</t>
  </si>
  <si>
    <t xml:space="preserve">671 </t>
  </si>
  <si>
    <t>6711</t>
  </si>
  <si>
    <t xml:space="preserve">6712 </t>
  </si>
  <si>
    <t>6714</t>
  </si>
  <si>
    <t>UKUPNI RASHODI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</si>
  <si>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</si>
  <si>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</si>
  <si>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</si>
  <si>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</si>
  <si>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</si>
  <si>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</si>
  <si>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</si>
  <si>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</si>
  <si>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</si>
  <si>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</si>
  <si>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</si>
  <si>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</si>
  <si>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</si>
  <si>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</si>
  <si>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</si>
  <si>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</si>
  <si>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</si>
  <si>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</si>
  <si>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</si>
  <si>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</si>
  <si>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</si>
  <si>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</si>
  <si>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</si>
  <si>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</si>
  <si>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</si>
  <si>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</si>
  <si>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</si>
  <si>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</si>
  <si>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</si>
  <si>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</si>
  <si>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</si>
  <si>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</si>
  <si>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</si>
  <si>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</si>
  <si>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</si>
  <si>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</si>
  <si>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</si>
  <si>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</si>
  <si>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</si>
  <si>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</si>
  <si>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</si>
  <si>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</si>
  <si>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</si>
  <si>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</si>
  <si>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</si>
  <si>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</si>
  <si>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</si>
  <si>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</si>
  <si>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</si>
  <si>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</si>
  <si>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</si>
  <si>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</si>
  <si>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</si>
  <si>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</si>
  <si>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</si>
  <si>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</si>
  <si>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</si>
  <si>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</si>
  <si>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</si>
  <si>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</si>
  <si>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</si>
  <si>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</si>
  <si>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</si>
  <si>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</si>
  <si>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</si>
  <si>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</si>
  <si>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</si>
  <si>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</si>
  <si>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</si>
  <si>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</si>
  <si>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</si>
  <si>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</si>
  <si>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</si>
  <si>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</si>
  <si>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</si>
  <si>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</si>
  <si>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</si>
  <si>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</si>
  <si>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</si>
  <si>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</si>
  <si>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</si>
  <si>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</si>
  <si>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</si>
  <si>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</si>
  <si>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</si>
  <si>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</si>
  <si>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</si>
  <si>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</si>
  <si>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</si>
  <si>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</si>
  <si>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</si>
  <si>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</si>
  <si>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</si>
  <si>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</si>
  <si>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</si>
  <si>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</si>
  <si>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</si>
  <si>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</si>
  <si>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</si>
  <si>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</si>
  <si>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</si>
  <si>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</si>
  <si>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</si>
  <si>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</si>
  <si>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</si>
  <si>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</si>
  <si>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</si>
  <si>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</si>
  <si>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</si>
  <si>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</si>
  <si>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</si>
  <si>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</si>
  <si>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</si>
  <si>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</si>
  <si>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</si>
  <si>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</si>
  <si>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</si>
  <si>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</si>
  <si>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</si>
  <si>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</si>
  <si>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</si>
  <si>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</si>
  <si>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</si>
  <si>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</si>
  <si>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</si>
  <si>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</si>
  <si>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3693</t>
  </si>
  <si>
    <t>Tekući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</si>
  <si>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</si>
  <si>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</si>
  <si>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</si>
  <si>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</si>
  <si>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</si>
  <si>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</si>
  <si>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</si>
  <si>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</si>
  <si>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</si>
  <si>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</si>
  <si>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</si>
  <si>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</si>
  <si>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</si>
  <si>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3812</t>
  </si>
  <si>
    <t>Tekuće donacije u naravi</t>
  </si>
  <si>
    <t>3813</t>
  </si>
  <si>
    <t>Tekuće donacije iz EU sredstava</t>
  </si>
  <si>
    <t>382</t>
  </si>
  <si>
    <t>Kapitalne donacije</t>
  </si>
  <si>
    <t>3823</t>
  </si>
  <si>
    <t>Kapitalne donacije iz EU sredstava</t>
  </si>
  <si>
    <t>383</t>
  </si>
  <si>
    <t>Kazne, penali i naknade štete</t>
  </si>
  <si>
    <t>3831</t>
  </si>
  <si>
    <t>Naknade šteta pravnim i fizičkim osobama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</si>
  <si>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</si>
  <si>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</si>
  <si>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</si>
  <si>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</si>
  <si>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</si>
  <si>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</si>
  <si>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</si>
  <si>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</si>
  <si>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</si>
  <si>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</si>
  <si>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</si>
  <si>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</si>
  <si>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</si>
  <si>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</si>
  <si>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</si>
  <si>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426</t>
  </si>
  <si>
    <t>Nematerijalna proizvedena imovina</t>
  </si>
  <si>
    <t>4262</t>
  </si>
  <si>
    <t>Ulaganja u računalne programe</t>
  </si>
  <si>
    <t>UKUPNO PRIHODI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</si>
</sst>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8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2" fillId="0" borderId="0" xfId="0" applyFont="1" applyFill="1" applyBorder="1" applyAlignment="1">
      <alignment/>
    </xf>
    <xf numFmtId="0" fontId="12" fillId="0" borderId="0" xfId="78" applyFont="1" applyFill="1" applyBorder="1" applyAlignment="1" quotePrefix="1">
      <alignment horizontal="left" vertical="center" wrapText="1" indent="2"/>
    </xf>
    <xf numFmtId="0" fontId="9" fillId="0" borderId="0" xfId="0" applyFont="1" applyFill="1" applyBorder="1" applyAlignment="1">
      <alignment/>
    </xf>
    <xf numFmtId="3" fontId="5" fillId="0" borderId="0" xfId="58" applyNumberFormat="1" applyFont="1" applyFill="1" applyBorder="1">
      <alignment vertical="center"/>
    </xf>
    <xf numFmtId="0" fontId="11" fillId="0" borderId="0" xfId="75" applyFill="1" applyBorder="1" quotePrefix="1">
      <alignment horizontal="center" vertical="center"/>
    </xf>
    <xf numFmtId="0" fontId="0" fillId="0" borderId="0" xfId="79" applyFill="1" applyBorder="1" applyAlignment="1" quotePrefix="1">
      <alignment horizontal="left" vertical="center" wrapText="1" indent="1"/>
    </xf>
    <xf numFmtId="4" fontId="13" fillId="0" borderId="0" xfId="0" applyNumberFormat="1" applyFont="1" applyFill="1" applyAlignment="1">
      <alignment/>
    </xf>
    <xf numFmtId="4" fontId="5" fillId="0" borderId="0" xfId="58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3" fontId="0" fillId="0" borderId="0" xfId="79" applyNumberFormat="1" applyFill="1" applyBorder="1" applyAlignment="1" quotePrefix="1">
      <alignment horizontal="left" vertical="center" wrapText="1" indent="1"/>
    </xf>
    <xf numFmtId="3" fontId="11" fillId="0" borderId="0" xfId="75" applyNumberFormat="1" applyFill="1" applyBorder="1" quotePrefix="1">
      <alignment horizontal="center" vertical="center"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80" applyFont="1" applyFill="1" applyBorder="1" applyAlignment="1" quotePrefix="1">
      <alignment horizontal="left" vertical="center" wrapText="1" indent="3"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4" applyFont="1" applyFill="1" applyBorder="1" applyAlignment="1" quotePrefix="1">
      <alignment horizontal="left" vertical="center" wrapText="1" indent="5"/>
    </xf>
    <xf numFmtId="3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/>
    </xf>
    <xf numFmtId="3" fontId="18" fillId="0" borderId="0" xfId="52" applyNumberFormat="1" applyFont="1" applyFill="1" applyAlignment="1">
      <alignment horizontal="center" vertical="center" wrapText="1"/>
      <protection/>
    </xf>
    <xf numFmtId="4" fontId="17" fillId="52" borderId="13" xfId="62" applyNumberFormat="1" applyFont="1" applyFill="1" applyBorder="1" applyAlignment="1">
      <alignment horizontal="center" vertical="center" wrapText="1"/>
    </xf>
    <xf numFmtId="3" fontId="17" fillId="52" borderId="13" xfId="62" applyNumberFormat="1" applyFont="1" applyFill="1" applyBorder="1" applyAlignment="1">
      <alignment horizontal="center" vertical="center" wrapText="1"/>
    </xf>
    <xf numFmtId="1" fontId="15" fillId="52" borderId="14" xfId="0" applyNumberFormat="1" applyFont="1" applyFill="1" applyBorder="1" applyAlignment="1">
      <alignment horizontal="center" vertical="center"/>
    </xf>
    <xf numFmtId="3" fontId="15" fillId="52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top" wrapText="1"/>
    </xf>
    <xf numFmtId="0" fontId="13" fillId="0" borderId="0" xfId="82" applyFont="1" applyBorder="1" applyAlignment="1" quotePrefix="1">
      <alignment horizontal="left" vertical="center" wrapText="1" indent="4"/>
    </xf>
    <xf numFmtId="0" fontId="13" fillId="0" borderId="0" xfId="82" applyFont="1" applyBorder="1" quotePrefix="1">
      <alignment horizontal="left" vertical="center" wrapText="1"/>
    </xf>
    <xf numFmtId="0" fontId="13" fillId="0" borderId="0" xfId="84" applyBorder="1" applyAlignment="1" quotePrefix="1">
      <alignment horizontal="left" vertical="center" wrapText="1" indent="5"/>
    </xf>
    <xf numFmtId="0" fontId="13" fillId="0" borderId="0" xfId="84" applyBorder="1" quotePrefix="1">
      <alignment horizontal="left" vertical="center" wrapText="1"/>
    </xf>
    <xf numFmtId="0" fontId="13" fillId="0" borderId="0" xfId="84" applyBorder="1" applyAlignment="1" quotePrefix="1">
      <alignment horizontal="left" vertical="center" wrapText="1" indent="6"/>
    </xf>
    <xf numFmtId="0" fontId="12" fillId="0" borderId="0" xfId="84" applyFont="1" applyBorder="1" applyAlignment="1" quotePrefix="1">
      <alignment horizontal="left" vertical="center" wrapText="1" indent="5"/>
    </xf>
    <xf numFmtId="0" fontId="12" fillId="0" borderId="0" xfId="84" applyFont="1" applyBorder="1" quotePrefix="1">
      <alignment horizontal="left" vertical="center" wrapText="1"/>
    </xf>
    <xf numFmtId="0" fontId="13" fillId="0" borderId="0" xfId="84" applyBorder="1" applyAlignment="1" quotePrefix="1">
      <alignment horizontal="left" vertical="center" wrapText="1" indent="7"/>
    </xf>
    <xf numFmtId="0" fontId="13" fillId="0" borderId="0" xfId="84" applyBorder="1" applyAlignment="1" quotePrefix="1">
      <alignment horizontal="left" vertical="center" wrapText="1" indent="8"/>
    </xf>
    <xf numFmtId="0" fontId="12" fillId="0" borderId="0" xfId="82" applyFont="1" applyBorder="1" quotePrefix="1">
      <alignment horizontal="left" vertical="center" wrapText="1"/>
    </xf>
    <xf numFmtId="0" fontId="6" fillId="0" borderId="0" xfId="52" applyFont="1" applyFill="1" applyAlignment="1">
      <alignment vertical="center" wrapText="1"/>
      <protection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53" borderId="0" xfId="92" applyNumberFormat="1" applyFont="1" applyFill="1" applyBorder="1">
      <alignment horizontal="right" vertical="center"/>
    </xf>
    <xf numFmtId="4" fontId="13" fillId="53" borderId="0" xfId="92" applyNumberFormat="1" applyFont="1" applyFill="1" applyBorder="1">
      <alignment horizontal="right" vertical="center"/>
    </xf>
    <xf numFmtId="3" fontId="13" fillId="53" borderId="0" xfId="92" applyNumberFormat="1" applyFont="1" applyFill="1" applyBorder="1">
      <alignment horizontal="right" vertical="center"/>
    </xf>
    <xf numFmtId="0" fontId="13" fillId="53" borderId="0" xfId="92" applyNumberFormat="1" applyFont="1" applyFill="1" applyBorder="1">
      <alignment horizontal="right" vertical="center"/>
    </xf>
    <xf numFmtId="0" fontId="13" fillId="53" borderId="0" xfId="0" applyFont="1" applyFill="1" applyAlignment="1">
      <alignment wrapText="1"/>
    </xf>
    <xf numFmtId="3" fontId="13" fillId="53" borderId="0" xfId="0" applyNumberFormat="1" applyFont="1" applyFill="1" applyAlignment="1">
      <alignment/>
    </xf>
    <xf numFmtId="4" fontId="13" fillId="53" borderId="0" xfId="0" applyNumberFormat="1" applyFont="1" applyFill="1" applyAlignment="1">
      <alignment/>
    </xf>
    <xf numFmtId="4" fontId="9" fillId="53" borderId="0" xfId="58" applyNumberFormat="1" applyFont="1" applyFill="1" applyBorder="1">
      <alignment vertical="center"/>
    </xf>
    <xf numFmtId="3" fontId="17" fillId="52" borderId="14" xfId="0" applyNumberFormat="1" applyFont="1" applyFill="1" applyBorder="1" applyAlignment="1">
      <alignment horizontal="center" vertical="center" wrapText="1"/>
    </xf>
    <xf numFmtId="3" fontId="15" fillId="52" borderId="14" xfId="0" applyNumberFormat="1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center" vertical="center" wrapText="1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9</xdr:col>
      <xdr:colOff>276225</xdr:colOff>
      <xdr:row>17</xdr:row>
      <xdr:rowOff>304800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275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3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0.00390625" style="8" customWidth="1"/>
    <col min="2" max="2" width="44.421875" style="8" customWidth="1"/>
    <col min="3" max="3" width="28.140625" style="12" customWidth="1"/>
    <col min="4" max="4" width="16.8515625" style="24" bestFit="1" customWidth="1"/>
    <col min="5" max="5" width="16.140625" style="24" bestFit="1" customWidth="1"/>
    <col min="6" max="6" width="27.57421875" style="24" customWidth="1"/>
    <col min="7" max="8" width="9.28125" style="22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>
      <c r="A1" s="27"/>
      <c r="B1" s="27"/>
      <c r="C1" s="27"/>
      <c r="D1" s="37"/>
      <c r="E1" s="37"/>
      <c r="F1" s="27"/>
      <c r="G1" s="27"/>
      <c r="H1" s="27"/>
      <c r="I1" s="27"/>
      <c r="J1" s="27"/>
      <c r="K1" s="27"/>
    </row>
    <row r="2" spans="1:11" ht="15.75">
      <c r="A2" s="67" t="s">
        <v>206</v>
      </c>
      <c r="B2" s="67"/>
      <c r="C2" s="67"/>
      <c r="D2" s="67"/>
      <c r="E2" s="67"/>
      <c r="F2" s="67"/>
      <c r="G2" s="67"/>
      <c r="H2" s="67"/>
      <c r="I2" s="54"/>
      <c r="J2" s="54"/>
      <c r="K2" s="54"/>
    </row>
    <row r="3" spans="1:11" ht="18">
      <c r="A3" s="27"/>
      <c r="B3" s="27"/>
      <c r="C3" s="27"/>
      <c r="D3" s="37"/>
      <c r="E3" s="37"/>
      <c r="F3" s="27"/>
      <c r="G3" s="27"/>
      <c r="H3" s="27"/>
      <c r="I3" s="28"/>
      <c r="J3" s="28"/>
      <c r="K3" s="28"/>
    </row>
    <row r="4" spans="1:11" ht="15.75" customHeight="1">
      <c r="A4" s="67" t="s">
        <v>207</v>
      </c>
      <c r="B4" s="67"/>
      <c r="C4" s="67"/>
      <c r="D4" s="67"/>
      <c r="E4" s="67"/>
      <c r="F4" s="67"/>
      <c r="G4" s="67"/>
      <c r="H4" s="67"/>
      <c r="I4" s="54"/>
      <c r="J4" s="54"/>
      <c r="K4" s="54"/>
    </row>
    <row r="5" spans="1:11" ht="18">
      <c r="A5" s="27"/>
      <c r="B5" s="27"/>
      <c r="C5" s="27"/>
      <c r="D5" s="37"/>
      <c r="E5" s="37"/>
      <c r="F5" s="27"/>
      <c r="G5" s="27"/>
      <c r="H5" s="27"/>
      <c r="I5" s="28"/>
      <c r="J5" s="28"/>
      <c r="K5" s="28"/>
    </row>
    <row r="6" spans="1:11" ht="15.75" customHeight="1">
      <c r="A6" s="67" t="s">
        <v>208</v>
      </c>
      <c r="B6" s="67"/>
      <c r="C6" s="67"/>
      <c r="D6" s="67"/>
      <c r="E6" s="67"/>
      <c r="F6" s="67"/>
      <c r="G6" s="67"/>
      <c r="H6" s="67"/>
      <c r="I6" s="54"/>
      <c r="J6" s="54"/>
      <c r="K6" s="54"/>
    </row>
    <row r="7" spans="1:11" ht="18">
      <c r="A7" s="27"/>
      <c r="B7" s="27"/>
      <c r="C7" s="27"/>
      <c r="D7" s="37"/>
      <c r="E7" s="37"/>
      <c r="F7" s="27"/>
      <c r="G7" s="27"/>
      <c r="H7" s="27"/>
      <c r="I7" s="28"/>
      <c r="J7" s="28"/>
      <c r="K7" s="28"/>
    </row>
    <row r="8" spans="1:8" s="9" customFormat="1" ht="57" customHeight="1">
      <c r="A8" s="65" t="s">
        <v>205</v>
      </c>
      <c r="B8" s="65"/>
      <c r="C8" s="38" t="str">
        <f aca="true" t="shared" si="0" ref="C8:H8">UPPER(C11)</f>
        <v>OSTVARENJE/IZVRŠENJE 
01.2022. - 12.2022.</v>
      </c>
      <c r="D8" s="39" t="str">
        <f t="shared" si="0"/>
        <v>IZVORNI PLAN ILI REBALANS 
2023.</v>
      </c>
      <c r="E8" s="39" t="str">
        <f t="shared" si="0"/>
        <v>TEKUĆI PLAN 
2023.</v>
      </c>
      <c r="F8" s="38" t="str">
        <f t="shared" si="0"/>
        <v>OSTVARENJE/IZVRŠENJE 
01.2023. - 12.2023.</v>
      </c>
      <c r="G8" s="38" t="str">
        <f t="shared" si="0"/>
        <v>INDEKS
(5)/(2)</v>
      </c>
      <c r="H8" s="38" t="str">
        <f t="shared" si="0"/>
        <v>INDEKS
(5)/(4)</v>
      </c>
    </row>
    <row r="9" spans="1:12" s="10" customFormat="1" ht="12.75" customHeight="1">
      <c r="A9" s="66">
        <v>1</v>
      </c>
      <c r="B9" s="66"/>
      <c r="C9" s="40">
        <v>2</v>
      </c>
      <c r="D9" s="41">
        <v>3</v>
      </c>
      <c r="E9" s="41">
        <v>4.33333333333333</v>
      </c>
      <c r="F9" s="40">
        <v>5.08333333333333</v>
      </c>
      <c r="G9" s="40">
        <v>6</v>
      </c>
      <c r="H9" s="40">
        <v>7</v>
      </c>
      <c r="I9" s="13"/>
      <c r="J9" s="13"/>
      <c r="K9" s="13"/>
      <c r="L9" s="13"/>
    </row>
    <row r="10" spans="1:15" s="10" customFormat="1" ht="12.75" hidden="1">
      <c r="A10" s="35" t="s">
        <v>204</v>
      </c>
      <c r="B10" s="35"/>
      <c r="C10" s="23">
        <f aca="true" t="shared" si="1" ref="C10:H10">C14</f>
        <v>262557586.71</v>
      </c>
      <c r="D10" s="19">
        <f t="shared" si="1"/>
        <v>288006143</v>
      </c>
      <c r="E10" s="19">
        <f t="shared" si="1"/>
        <v>277498477</v>
      </c>
      <c r="F10" s="23">
        <f t="shared" si="1"/>
        <v>236797651.93</v>
      </c>
      <c r="G10" s="23">
        <f t="shared" si="1"/>
        <v>90.18884386363119</v>
      </c>
      <c r="H10" s="23">
        <f t="shared" si="1"/>
        <v>85.33295551384234</v>
      </c>
      <c r="I10" s="14"/>
      <c r="J10" s="14"/>
      <c r="K10" s="14"/>
      <c r="L10" s="14"/>
      <c r="M10" s="29"/>
      <c r="N10" s="29"/>
      <c r="O10" s="29"/>
    </row>
    <row r="11" spans="1:16" ht="38.25" hidden="1">
      <c r="A11" s="15" t="s">
        <v>190</v>
      </c>
      <c r="B11" s="15"/>
      <c r="C11" s="21" t="s">
        <v>209</v>
      </c>
      <c r="D11" s="25" t="s">
        <v>210</v>
      </c>
      <c r="E11" s="25" t="s">
        <v>211</v>
      </c>
      <c r="F11" s="21" t="s">
        <v>212</v>
      </c>
      <c r="G11" s="21" t="s">
        <v>213</v>
      </c>
      <c r="H11" s="21" t="s">
        <v>214</v>
      </c>
      <c r="I11" s="14"/>
      <c r="J11" s="14"/>
      <c r="K11" s="14"/>
      <c r="L11" s="14"/>
      <c r="M11" s="11"/>
      <c r="N11" s="11"/>
      <c r="O11" s="11"/>
      <c r="P11" s="11"/>
    </row>
    <row r="12" spans="1:16" ht="12.75" hidden="1">
      <c r="A12" s="15" t="s">
        <v>190</v>
      </c>
      <c r="B12" s="15"/>
      <c r="C12" s="20" t="s">
        <v>203</v>
      </c>
      <c r="D12" s="26" t="s">
        <v>190</v>
      </c>
      <c r="E12" s="26" t="s">
        <v>190</v>
      </c>
      <c r="F12" s="20" t="s">
        <v>203</v>
      </c>
      <c r="G12" s="20" t="s">
        <v>190</v>
      </c>
      <c r="H12" s="20" t="s">
        <v>190</v>
      </c>
      <c r="I12" s="14"/>
      <c r="J12" s="14"/>
      <c r="K12" s="14"/>
      <c r="L12" s="14"/>
      <c r="M12" s="11"/>
      <c r="N12" s="11"/>
      <c r="O12" s="11"/>
      <c r="P12" s="11"/>
    </row>
    <row r="13" spans="1:16" ht="12.75">
      <c r="A13" s="15"/>
      <c r="B13" s="43" t="s">
        <v>436</v>
      </c>
      <c r="C13" s="20"/>
      <c r="D13" s="26"/>
      <c r="E13" s="26"/>
      <c r="F13" s="20"/>
      <c r="G13" s="20"/>
      <c r="H13" s="20"/>
      <c r="I13" s="14"/>
      <c r="J13" s="14"/>
      <c r="K13" s="14"/>
      <c r="L13" s="14"/>
      <c r="M13" s="11"/>
      <c r="N13" s="11"/>
      <c r="O13" s="11"/>
      <c r="P13" s="11"/>
    </row>
    <row r="14" spans="1:16" s="36" customFormat="1" ht="12.75">
      <c r="A14" s="17" t="s">
        <v>157</v>
      </c>
      <c r="B14" s="53" t="s">
        <v>215</v>
      </c>
      <c r="C14" s="57">
        <f>C15+C20+C23+C27+C30+C34</f>
        <v>262557586.71</v>
      </c>
      <c r="D14" s="57">
        <f>D15+D20+D23+D27+D30+D34</f>
        <v>288006143</v>
      </c>
      <c r="E14" s="57">
        <f>E15+E20+E23+E27+E30+E34</f>
        <v>277498477</v>
      </c>
      <c r="F14" s="57">
        <f>F15+F20+F23+F27+F30+F34</f>
        <v>236797651.93</v>
      </c>
      <c r="G14" s="57">
        <f>F14/C14*100</f>
        <v>90.18884386363119</v>
      </c>
      <c r="H14" s="57">
        <f>F14/E14*100</f>
        <v>85.33295551384234</v>
      </c>
      <c r="I14" s="55"/>
      <c r="J14" s="18"/>
      <c r="K14" s="18"/>
      <c r="L14" s="18"/>
      <c r="M14" s="16"/>
      <c r="N14" s="16"/>
      <c r="O14" s="16"/>
      <c r="P14" s="16"/>
    </row>
    <row r="15" spans="1:16" ht="12.75">
      <c r="A15" s="32" t="s">
        <v>254</v>
      </c>
      <c r="B15" s="45" t="s">
        <v>255</v>
      </c>
      <c r="C15" s="58">
        <f>C16</f>
        <v>124068362.02000001</v>
      </c>
      <c r="D15" s="59">
        <v>149326125</v>
      </c>
      <c r="E15" s="59">
        <v>138818459</v>
      </c>
      <c r="F15" s="58">
        <v>133536830.27</v>
      </c>
      <c r="G15" s="58">
        <f aca="true" t="shared" si="2" ref="G15:G38">F15/C15*100</f>
        <v>107.63165411055692</v>
      </c>
      <c r="H15" s="58">
        <f>F15/E15*100</f>
        <v>96.19529796826227</v>
      </c>
      <c r="I15" s="30"/>
      <c r="J15" s="30"/>
      <c r="K15" s="30"/>
      <c r="L15" s="30"/>
      <c r="M15" s="31"/>
      <c r="N15" s="31"/>
      <c r="O15" s="31"/>
      <c r="P15" s="31"/>
    </row>
    <row r="16" spans="1:16" ht="12.75">
      <c r="A16" s="33" t="s">
        <v>259</v>
      </c>
      <c r="B16" s="45" t="s">
        <v>255</v>
      </c>
      <c r="C16" s="58">
        <f>C17+C18</f>
        <v>124068362.02000001</v>
      </c>
      <c r="D16" s="59">
        <v>149326125</v>
      </c>
      <c r="E16" s="59">
        <v>138818459</v>
      </c>
      <c r="F16" s="58">
        <v>133536830.27</v>
      </c>
      <c r="G16" s="58">
        <f t="shared" si="2"/>
        <v>107.63165411055692</v>
      </c>
      <c r="H16" s="58">
        <f>F16/E16*100</f>
        <v>96.19529796826227</v>
      </c>
      <c r="I16" s="56"/>
      <c r="J16" s="30"/>
      <c r="K16" s="30"/>
      <c r="L16" s="30"/>
      <c r="M16" s="31"/>
      <c r="N16" s="31"/>
      <c r="O16" s="31"/>
      <c r="P16" s="31"/>
    </row>
    <row r="17" spans="1:16" ht="25.5">
      <c r="A17" s="34" t="s">
        <v>260</v>
      </c>
      <c r="B17" s="45" t="s">
        <v>256</v>
      </c>
      <c r="C17" s="58">
        <v>123740384.12</v>
      </c>
      <c r="D17" s="59"/>
      <c r="E17" s="59"/>
      <c r="F17" s="58">
        <v>133278828.01</v>
      </c>
      <c r="G17" s="58">
        <f t="shared" si="2"/>
        <v>107.70843242312056</v>
      </c>
      <c r="H17" s="60"/>
      <c r="I17" s="30"/>
      <c r="J17" s="30"/>
      <c r="K17" s="30"/>
      <c r="L17" s="30"/>
      <c r="M17" s="31"/>
      <c r="N17" s="31"/>
      <c r="O17" s="31"/>
      <c r="P17" s="31"/>
    </row>
    <row r="18" spans="1:16" ht="25.5">
      <c r="A18" s="34" t="s">
        <v>261</v>
      </c>
      <c r="B18" s="45" t="s">
        <v>257</v>
      </c>
      <c r="C18" s="58">
        <v>327977.9</v>
      </c>
      <c r="D18" s="59"/>
      <c r="E18" s="59"/>
      <c r="F18" s="58">
        <v>258002.26</v>
      </c>
      <c r="G18" s="58">
        <f t="shared" si="2"/>
        <v>78.6645258720176</v>
      </c>
      <c r="H18" s="60"/>
      <c r="I18" s="30"/>
      <c r="J18" s="30"/>
      <c r="K18" s="30"/>
      <c r="L18" s="30"/>
      <c r="M18" s="31"/>
      <c r="N18" s="31"/>
      <c r="O18" s="31"/>
      <c r="P18" s="31"/>
    </row>
    <row r="19" spans="1:16" ht="12.75">
      <c r="A19" s="34" t="s">
        <v>262</v>
      </c>
      <c r="B19" s="45" t="s">
        <v>258</v>
      </c>
      <c r="C19" s="60"/>
      <c r="D19" s="59"/>
      <c r="E19" s="59"/>
      <c r="F19" s="60"/>
      <c r="G19" s="58"/>
      <c r="H19" s="60"/>
      <c r="I19" s="30"/>
      <c r="J19" s="30"/>
      <c r="K19" s="30"/>
      <c r="L19" s="30"/>
      <c r="M19" s="31"/>
      <c r="N19" s="31"/>
      <c r="O19" s="31"/>
      <c r="P19" s="31"/>
    </row>
    <row r="20" spans="1:9" ht="12.75">
      <c r="A20" s="44" t="s">
        <v>216</v>
      </c>
      <c r="B20" s="45" t="s">
        <v>217</v>
      </c>
      <c r="C20" s="58">
        <v>17321783.22</v>
      </c>
      <c r="D20" s="59">
        <v>20815397</v>
      </c>
      <c r="E20" s="59">
        <v>20815397</v>
      </c>
      <c r="F20" s="58">
        <v>22607418.42</v>
      </c>
      <c r="G20" s="58">
        <f t="shared" si="2"/>
        <v>130.51438257175002</v>
      </c>
      <c r="H20" s="58">
        <v>108.609114781717</v>
      </c>
      <c r="I20" s="22"/>
    </row>
    <row r="21" spans="1:8" ht="12.75">
      <c r="A21" s="46" t="s">
        <v>218</v>
      </c>
      <c r="B21" s="47" t="s">
        <v>219</v>
      </c>
      <c r="C21" s="58">
        <v>17321783.22</v>
      </c>
      <c r="D21" s="60"/>
      <c r="E21" s="60"/>
      <c r="F21" s="58">
        <v>22607418.42</v>
      </c>
      <c r="G21" s="58">
        <f t="shared" si="2"/>
        <v>130.51438257175002</v>
      </c>
      <c r="H21" s="60"/>
    </row>
    <row r="22" spans="1:8" ht="12.75">
      <c r="A22" s="48" t="s">
        <v>220</v>
      </c>
      <c r="B22" s="47" t="s">
        <v>221</v>
      </c>
      <c r="C22" s="58">
        <v>17321783.22</v>
      </c>
      <c r="D22" s="60"/>
      <c r="E22" s="60"/>
      <c r="F22" s="58">
        <v>22607418.42</v>
      </c>
      <c r="G22" s="58">
        <f t="shared" si="2"/>
        <v>130.51438257175002</v>
      </c>
      <c r="H22" s="60"/>
    </row>
    <row r="23" spans="1:9" ht="12.75">
      <c r="A23" s="44" t="s">
        <v>222</v>
      </c>
      <c r="B23" s="45" t="s">
        <v>223</v>
      </c>
      <c r="C23" s="58">
        <v>94727085.87</v>
      </c>
      <c r="D23" s="59">
        <v>117172277</v>
      </c>
      <c r="E23" s="59">
        <v>117172277</v>
      </c>
      <c r="F23" s="58">
        <v>80135909.87</v>
      </c>
      <c r="G23" s="58">
        <f>F23/C23*100</f>
        <v>84.59661683246078</v>
      </c>
      <c r="H23" s="58">
        <v>68.3915273490845</v>
      </c>
      <c r="I23" s="22"/>
    </row>
    <row r="24" spans="1:9" ht="12.75">
      <c r="A24" s="46" t="s">
        <v>224</v>
      </c>
      <c r="B24" s="47" t="s">
        <v>225</v>
      </c>
      <c r="C24" s="58">
        <v>94727085.87</v>
      </c>
      <c r="D24" s="60"/>
      <c r="E24" s="60"/>
      <c r="F24" s="58">
        <v>80135909.87</v>
      </c>
      <c r="G24" s="58">
        <f>F24/C24*100</f>
        <v>84.59661683246078</v>
      </c>
      <c r="H24" s="60"/>
      <c r="I24" s="22"/>
    </row>
    <row r="25" spans="1:8" ht="12.75">
      <c r="A25" s="48" t="s">
        <v>226</v>
      </c>
      <c r="B25" s="47" t="s">
        <v>227</v>
      </c>
      <c r="C25" s="58">
        <f>94294995.11+14413.37</f>
        <v>94309408.48</v>
      </c>
      <c r="D25" s="60"/>
      <c r="E25" s="60"/>
      <c r="F25" s="58">
        <f>79782587.59+87490.82</f>
        <v>79870078.41</v>
      </c>
      <c r="G25" s="58">
        <f t="shared" si="2"/>
        <v>84.6894066003371</v>
      </c>
      <c r="H25" s="60"/>
    </row>
    <row r="26" spans="1:8" ht="12.75">
      <c r="A26" s="48" t="s">
        <v>228</v>
      </c>
      <c r="B26" s="47" t="s">
        <v>229</v>
      </c>
      <c r="C26" s="58">
        <v>417677.39</v>
      </c>
      <c r="D26" s="60"/>
      <c r="E26" s="60"/>
      <c r="F26" s="58">
        <v>265831.46</v>
      </c>
      <c r="G26" s="58">
        <f t="shared" si="2"/>
        <v>63.64516403437591</v>
      </c>
      <c r="H26" s="60"/>
    </row>
    <row r="27" spans="1:8" ht="12.75">
      <c r="A27" s="44" t="s">
        <v>230</v>
      </c>
      <c r="B27" s="45" t="s">
        <v>231</v>
      </c>
      <c r="C27" s="58">
        <v>719720.1</v>
      </c>
      <c r="D27" s="59">
        <v>643775</v>
      </c>
      <c r="E27" s="59">
        <v>643775</v>
      </c>
      <c r="F27" s="58">
        <v>459778.71</v>
      </c>
      <c r="G27" s="58">
        <f t="shared" si="2"/>
        <v>63.88298867851544</v>
      </c>
      <c r="H27" s="58">
        <v>71.4191619742923</v>
      </c>
    </row>
    <row r="28" spans="1:8" ht="12.75">
      <c r="A28" s="46" t="s">
        <v>232</v>
      </c>
      <c r="B28" s="47" t="s">
        <v>233</v>
      </c>
      <c r="C28" s="58">
        <v>719720.1</v>
      </c>
      <c r="D28" s="60"/>
      <c r="E28" s="60"/>
      <c r="F28" s="58">
        <v>459778.71</v>
      </c>
      <c r="G28" s="58">
        <f t="shared" si="2"/>
        <v>63.88298867851544</v>
      </c>
      <c r="H28" s="60"/>
    </row>
    <row r="29" spans="1:8" ht="25.5">
      <c r="A29" s="48" t="s">
        <v>234</v>
      </c>
      <c r="B29" s="47" t="s">
        <v>235</v>
      </c>
      <c r="C29" s="58">
        <v>719720.1</v>
      </c>
      <c r="D29" s="60"/>
      <c r="E29" s="60"/>
      <c r="F29" s="58">
        <v>459778.71</v>
      </c>
      <c r="G29" s="58">
        <f t="shared" si="2"/>
        <v>63.88298867851544</v>
      </c>
      <c r="H29" s="60"/>
    </row>
    <row r="30" spans="1:8" ht="25.5">
      <c r="A30" s="44" t="s">
        <v>236</v>
      </c>
      <c r="B30" s="45" t="s">
        <v>237</v>
      </c>
      <c r="C30" s="58">
        <v>25681669.02</v>
      </c>
      <c r="D30" s="59">
        <v>39210</v>
      </c>
      <c r="E30" s="59">
        <v>39210</v>
      </c>
      <c r="F30" s="58">
        <v>53573.75</v>
      </c>
      <c r="G30" s="58">
        <f t="shared" si="2"/>
        <v>0.2086069638164039</v>
      </c>
      <c r="H30" s="58">
        <v>136.632874266769</v>
      </c>
    </row>
    <row r="31" spans="1:8" ht="12.75">
      <c r="A31" s="46" t="s">
        <v>238</v>
      </c>
      <c r="B31" s="47" t="s">
        <v>239</v>
      </c>
      <c r="C31" s="58">
        <v>25681669.02</v>
      </c>
      <c r="D31" s="60"/>
      <c r="E31" s="60"/>
      <c r="F31" s="58">
        <v>53573.75</v>
      </c>
      <c r="G31" s="58">
        <f t="shared" si="2"/>
        <v>0.2086069638164039</v>
      </c>
      <c r="H31" s="60"/>
    </row>
    <row r="32" spans="1:8" ht="12.75">
      <c r="A32" s="48" t="s">
        <v>240</v>
      </c>
      <c r="B32" s="47" t="s">
        <v>241</v>
      </c>
      <c r="C32" s="58">
        <v>43295.36</v>
      </c>
      <c r="D32" s="60"/>
      <c r="E32" s="60"/>
      <c r="F32" s="58">
        <v>53573.75</v>
      </c>
      <c r="G32" s="58">
        <f t="shared" si="2"/>
        <v>123.74016522786737</v>
      </c>
      <c r="H32" s="60"/>
    </row>
    <row r="33" spans="1:8" ht="12.75">
      <c r="A33" s="48" t="s">
        <v>242</v>
      </c>
      <c r="B33" s="47" t="s">
        <v>243</v>
      </c>
      <c r="C33" s="58">
        <v>25638373.66</v>
      </c>
      <c r="D33" s="60"/>
      <c r="E33" s="60"/>
      <c r="F33" s="60"/>
      <c r="G33" s="58">
        <f t="shared" si="2"/>
        <v>0</v>
      </c>
      <c r="H33" s="60"/>
    </row>
    <row r="34" spans="1:8" ht="12.75">
      <c r="A34" s="44" t="s">
        <v>244</v>
      </c>
      <c r="B34" s="45" t="s">
        <v>245</v>
      </c>
      <c r="C34" s="58">
        <v>38966.48</v>
      </c>
      <c r="D34" s="59">
        <v>9359</v>
      </c>
      <c r="E34" s="59">
        <v>9359</v>
      </c>
      <c r="F34" s="58">
        <v>4140.91</v>
      </c>
      <c r="G34" s="58">
        <f t="shared" si="2"/>
        <v>10.626851591419086</v>
      </c>
      <c r="H34" s="58">
        <v>44.2452185062507</v>
      </c>
    </row>
    <row r="35" spans="1:8" ht="12.75">
      <c r="A35" s="46" t="s">
        <v>246</v>
      </c>
      <c r="B35" s="47" t="s">
        <v>247</v>
      </c>
      <c r="C35" s="58">
        <v>3291.53</v>
      </c>
      <c r="D35" s="60"/>
      <c r="E35" s="60"/>
      <c r="F35" s="58">
        <v>3969.7</v>
      </c>
      <c r="G35" s="58">
        <f t="shared" si="2"/>
        <v>120.60348834736428</v>
      </c>
      <c r="H35" s="60"/>
    </row>
    <row r="36" spans="1:8" ht="12.75">
      <c r="A36" s="48" t="s">
        <v>248</v>
      </c>
      <c r="B36" s="47" t="s">
        <v>249</v>
      </c>
      <c r="C36" s="58">
        <v>3291.53</v>
      </c>
      <c r="D36" s="60"/>
      <c r="E36" s="60"/>
      <c r="F36" s="58">
        <v>3969.7</v>
      </c>
      <c r="G36" s="58">
        <f t="shared" si="2"/>
        <v>120.60348834736428</v>
      </c>
      <c r="H36" s="60"/>
    </row>
    <row r="37" spans="1:8" ht="12.75">
      <c r="A37" s="46" t="s">
        <v>250</v>
      </c>
      <c r="B37" s="47" t="s">
        <v>251</v>
      </c>
      <c r="C37" s="58">
        <v>35674.95</v>
      </c>
      <c r="D37" s="60"/>
      <c r="E37" s="60"/>
      <c r="F37" s="58">
        <v>171.21</v>
      </c>
      <c r="G37" s="58">
        <f t="shared" si="2"/>
        <v>0.4799165801213457</v>
      </c>
      <c r="H37" s="60"/>
    </row>
    <row r="38" spans="1:8" ht="12.75">
      <c r="A38" s="48" t="s">
        <v>252</v>
      </c>
      <c r="B38" s="47" t="s">
        <v>253</v>
      </c>
      <c r="C38" s="58">
        <v>35674.95</v>
      </c>
      <c r="D38" s="59"/>
      <c r="E38" s="59"/>
      <c r="F38" s="58">
        <v>171.21</v>
      </c>
      <c r="G38" s="58">
        <f t="shared" si="2"/>
        <v>0.4799165801213457</v>
      </c>
      <c r="H38" s="58"/>
    </row>
    <row r="39" spans="3:8" ht="12.75">
      <c r="C39" s="61"/>
      <c r="D39" s="62"/>
      <c r="E39" s="62"/>
      <c r="F39" s="62"/>
      <c r="G39" s="63"/>
      <c r="H39" s="63"/>
    </row>
    <row r="40" spans="1:8" ht="12.75">
      <c r="A40" s="42"/>
      <c r="B40" s="43" t="s">
        <v>263</v>
      </c>
      <c r="C40" s="64">
        <f>C41+C121</f>
        <v>260384874.16</v>
      </c>
      <c r="D40" s="64">
        <f>D41+D121</f>
        <v>284788225</v>
      </c>
      <c r="E40" s="64">
        <f>E41+E121</f>
        <v>274280559</v>
      </c>
      <c r="F40" s="64">
        <f>F41+F121</f>
        <v>233779951.05</v>
      </c>
      <c r="G40" s="64">
        <f>F40/C40*100</f>
        <v>89.78246213577985</v>
      </c>
      <c r="H40" s="64">
        <f>F40/E40*100</f>
        <v>85.23387581764408</v>
      </c>
    </row>
    <row r="41" spans="1:8" ht="12.75">
      <c r="A41" s="49" t="s">
        <v>66</v>
      </c>
      <c r="B41" s="50" t="s">
        <v>264</v>
      </c>
      <c r="C41" s="57">
        <f>C42+C51+C84+C88+C95+C108+C112</f>
        <v>259639218.87</v>
      </c>
      <c r="D41" s="57">
        <f>D42+D51+D84+D88+D95+D108+D112</f>
        <v>278993054</v>
      </c>
      <c r="E41" s="57">
        <f>E42+E51+E84+E88+E95+E108+E112</f>
        <v>269965196</v>
      </c>
      <c r="F41" s="57">
        <f>F42+F51+F84+F88+F95+F108+F112</f>
        <v>233223268.43</v>
      </c>
      <c r="G41" s="57">
        <f aca="true" t="shared" si="3" ref="G41:G99">F41/C41*100</f>
        <v>89.82590128141375</v>
      </c>
      <c r="H41" s="57">
        <f>F41/E41*100</f>
        <v>86.39012431439495</v>
      </c>
    </row>
    <row r="42" spans="1:8" ht="12.75">
      <c r="A42" s="48" t="s">
        <v>265</v>
      </c>
      <c r="B42" s="47" t="s">
        <v>266</v>
      </c>
      <c r="C42" s="58">
        <v>12516145.33</v>
      </c>
      <c r="D42" s="59">
        <v>13776508</v>
      </c>
      <c r="E42" s="59">
        <v>13511753</v>
      </c>
      <c r="F42" s="58">
        <v>13262118.38</v>
      </c>
      <c r="G42" s="58">
        <f t="shared" si="3"/>
        <v>105.96008619532384</v>
      </c>
      <c r="H42" s="58">
        <f>F42/E42*100</f>
        <v>98.15246311859018</v>
      </c>
    </row>
    <row r="43" spans="1:8" ht="12.75">
      <c r="A43" s="51" t="s">
        <v>267</v>
      </c>
      <c r="B43" s="47" t="s">
        <v>268</v>
      </c>
      <c r="C43" s="58">
        <v>10771378.57</v>
      </c>
      <c r="D43" s="60"/>
      <c r="E43" s="60"/>
      <c r="F43" s="58">
        <v>11160712.72</v>
      </c>
      <c r="G43" s="58">
        <f t="shared" si="3"/>
        <v>103.61452480265021</v>
      </c>
      <c r="H43" s="64"/>
    </row>
    <row r="44" spans="1:8" ht="12.75">
      <c r="A44" s="52" t="s">
        <v>269</v>
      </c>
      <c r="B44" s="47" t="s">
        <v>270</v>
      </c>
      <c r="C44" s="58">
        <v>10647444.75</v>
      </c>
      <c r="D44" s="60"/>
      <c r="E44" s="60"/>
      <c r="F44" s="58">
        <v>11019617.06</v>
      </c>
      <c r="G44" s="58">
        <f t="shared" si="3"/>
        <v>103.49541433403542</v>
      </c>
      <c r="H44" s="64"/>
    </row>
    <row r="45" spans="1:8" ht="12.75">
      <c r="A45" s="52" t="s">
        <v>271</v>
      </c>
      <c r="B45" s="47" t="s">
        <v>272</v>
      </c>
      <c r="C45" s="58">
        <v>95907.81</v>
      </c>
      <c r="D45" s="60"/>
      <c r="E45" s="60"/>
      <c r="F45" s="58">
        <v>108340.62</v>
      </c>
      <c r="G45" s="58">
        <f t="shared" si="3"/>
        <v>112.96329256188832</v>
      </c>
      <c r="H45" s="64"/>
    </row>
    <row r="46" spans="1:8" ht="12.75">
      <c r="A46" s="52" t="s">
        <v>273</v>
      </c>
      <c r="B46" s="47" t="s">
        <v>274</v>
      </c>
      <c r="C46" s="58">
        <v>28026.01</v>
      </c>
      <c r="D46" s="60"/>
      <c r="E46" s="60"/>
      <c r="F46" s="58">
        <v>32755.04</v>
      </c>
      <c r="G46" s="58">
        <f t="shared" si="3"/>
        <v>116.87371837803526</v>
      </c>
      <c r="H46" s="64"/>
    </row>
    <row r="47" spans="1:8" ht="12.75">
      <c r="A47" s="51" t="s">
        <v>275</v>
      </c>
      <c r="B47" s="47" t="s">
        <v>276</v>
      </c>
      <c r="C47" s="58">
        <v>302068.43</v>
      </c>
      <c r="D47" s="60"/>
      <c r="E47" s="60"/>
      <c r="F47" s="58">
        <v>402254.28</v>
      </c>
      <c r="G47" s="58">
        <f t="shared" si="3"/>
        <v>133.16660731477305</v>
      </c>
      <c r="H47" s="64"/>
    </row>
    <row r="48" spans="1:8" ht="12.75">
      <c r="A48" s="52" t="s">
        <v>277</v>
      </c>
      <c r="B48" s="47" t="s">
        <v>276</v>
      </c>
      <c r="C48" s="58">
        <v>302068.43</v>
      </c>
      <c r="D48" s="60"/>
      <c r="E48" s="60"/>
      <c r="F48" s="58">
        <v>402254.28</v>
      </c>
      <c r="G48" s="58">
        <f t="shared" si="3"/>
        <v>133.16660731477305</v>
      </c>
      <c r="H48" s="64"/>
    </row>
    <row r="49" spans="1:8" ht="12.75">
      <c r="A49" s="51" t="s">
        <v>278</v>
      </c>
      <c r="B49" s="47" t="s">
        <v>279</v>
      </c>
      <c r="C49" s="58">
        <v>1442698.33</v>
      </c>
      <c r="D49" s="60"/>
      <c r="E49" s="60"/>
      <c r="F49" s="58">
        <v>1699151.38</v>
      </c>
      <c r="G49" s="58">
        <f t="shared" si="3"/>
        <v>117.77593032910767</v>
      </c>
      <c r="H49" s="64"/>
    </row>
    <row r="50" spans="1:8" ht="12.75">
      <c r="A50" s="52" t="s">
        <v>280</v>
      </c>
      <c r="B50" s="47" t="s">
        <v>281</v>
      </c>
      <c r="C50" s="58">
        <v>1442698.33</v>
      </c>
      <c r="D50" s="60"/>
      <c r="E50" s="60"/>
      <c r="F50" s="58">
        <v>1699151.38</v>
      </c>
      <c r="G50" s="58">
        <f t="shared" si="3"/>
        <v>117.77593032910767</v>
      </c>
      <c r="H50" s="64"/>
    </row>
    <row r="51" spans="1:8" ht="12.75">
      <c r="A51" s="48" t="s">
        <v>282</v>
      </c>
      <c r="B51" s="47" t="s">
        <v>283</v>
      </c>
      <c r="C51" s="58">
        <v>6323833.92</v>
      </c>
      <c r="D51" s="59">
        <v>13684946</v>
      </c>
      <c r="E51" s="59">
        <v>12761368</v>
      </c>
      <c r="F51" s="58">
        <v>6684877.88</v>
      </c>
      <c r="G51" s="58">
        <f t="shared" si="3"/>
        <v>105.70925746259951</v>
      </c>
      <c r="H51" s="58">
        <f>F51/E51*100</f>
        <v>52.38370901928383</v>
      </c>
    </row>
    <row r="52" spans="1:8" ht="12.75">
      <c r="A52" s="51" t="s">
        <v>284</v>
      </c>
      <c r="B52" s="47" t="s">
        <v>285</v>
      </c>
      <c r="C52" s="58">
        <v>756492.73</v>
      </c>
      <c r="D52" s="60"/>
      <c r="E52" s="60"/>
      <c r="F52" s="58">
        <v>824320.23</v>
      </c>
      <c r="G52" s="58">
        <f t="shared" si="3"/>
        <v>108.96604782969956</v>
      </c>
      <c r="H52" s="64"/>
    </row>
    <row r="53" spans="1:8" ht="12.75">
      <c r="A53" s="52" t="s">
        <v>286</v>
      </c>
      <c r="B53" s="47" t="s">
        <v>287</v>
      </c>
      <c r="C53" s="58">
        <v>372107.21</v>
      </c>
      <c r="D53" s="60"/>
      <c r="E53" s="60"/>
      <c r="F53" s="58">
        <v>443025.29</v>
      </c>
      <c r="G53" s="58">
        <f t="shared" si="3"/>
        <v>119.05850735867223</v>
      </c>
      <c r="H53" s="64"/>
    </row>
    <row r="54" spans="1:8" ht="12.75">
      <c r="A54" s="52" t="s">
        <v>288</v>
      </c>
      <c r="B54" s="47" t="s">
        <v>289</v>
      </c>
      <c r="C54" s="58">
        <v>259523.27</v>
      </c>
      <c r="D54" s="60"/>
      <c r="E54" s="60"/>
      <c r="F54" s="58">
        <v>267700.63</v>
      </c>
      <c r="G54" s="58">
        <f t="shared" si="3"/>
        <v>103.15091590823435</v>
      </c>
      <c r="H54" s="64"/>
    </row>
    <row r="55" spans="1:8" ht="12.75">
      <c r="A55" s="52" t="s">
        <v>290</v>
      </c>
      <c r="B55" s="47" t="s">
        <v>291</v>
      </c>
      <c r="C55" s="58">
        <v>124518.9</v>
      </c>
      <c r="D55" s="60"/>
      <c r="E55" s="60"/>
      <c r="F55" s="58">
        <v>113471.91</v>
      </c>
      <c r="G55" s="58">
        <f t="shared" si="3"/>
        <v>91.12826245654276</v>
      </c>
      <c r="H55" s="64"/>
    </row>
    <row r="56" spans="1:8" ht="12.75">
      <c r="A56" s="52" t="s">
        <v>292</v>
      </c>
      <c r="B56" s="47" t="s">
        <v>293</v>
      </c>
      <c r="C56" s="58">
        <v>343.35</v>
      </c>
      <c r="D56" s="60"/>
      <c r="E56" s="60"/>
      <c r="F56" s="58">
        <v>122.4</v>
      </c>
      <c r="G56" s="58">
        <f t="shared" si="3"/>
        <v>35.64875491480996</v>
      </c>
      <c r="H56" s="64"/>
    </row>
    <row r="57" spans="1:8" ht="12.75">
      <c r="A57" s="51" t="s">
        <v>294</v>
      </c>
      <c r="B57" s="47" t="s">
        <v>295</v>
      </c>
      <c r="C57" s="58">
        <v>255546.02</v>
      </c>
      <c r="D57" s="60"/>
      <c r="E57" s="60"/>
      <c r="F57" s="58">
        <v>256885.08</v>
      </c>
      <c r="G57" s="58">
        <f t="shared" si="3"/>
        <v>100.52399955201807</v>
      </c>
      <c r="H57" s="64"/>
    </row>
    <row r="58" spans="1:8" ht="12.75">
      <c r="A58" s="52" t="s">
        <v>296</v>
      </c>
      <c r="B58" s="47" t="s">
        <v>297</v>
      </c>
      <c r="C58" s="58">
        <v>74117.2</v>
      </c>
      <c r="D58" s="60"/>
      <c r="E58" s="60"/>
      <c r="F58" s="58">
        <v>83638.78</v>
      </c>
      <c r="G58" s="58">
        <f t="shared" si="3"/>
        <v>112.84665367822855</v>
      </c>
      <c r="H58" s="64"/>
    </row>
    <row r="59" spans="1:8" ht="12.75">
      <c r="A59" s="52" t="s">
        <v>298</v>
      </c>
      <c r="B59" s="47" t="s">
        <v>299</v>
      </c>
      <c r="C59" s="58">
        <v>4286.95</v>
      </c>
      <c r="D59" s="60"/>
      <c r="E59" s="60"/>
      <c r="F59" s="58">
        <v>4236.97</v>
      </c>
      <c r="G59" s="58">
        <f t="shared" si="3"/>
        <v>98.83413615740795</v>
      </c>
      <c r="H59" s="64"/>
    </row>
    <row r="60" spans="1:8" ht="12.75">
      <c r="A60" s="52" t="s">
        <v>300</v>
      </c>
      <c r="B60" s="47" t="s">
        <v>301</v>
      </c>
      <c r="C60" s="58">
        <v>161465.78</v>
      </c>
      <c r="D60" s="60"/>
      <c r="E60" s="60"/>
      <c r="F60" s="58">
        <v>155081.43</v>
      </c>
      <c r="G60" s="58">
        <f t="shared" si="3"/>
        <v>96.04600429886754</v>
      </c>
      <c r="H60" s="64"/>
    </row>
    <row r="61" spans="1:8" ht="12.75">
      <c r="A61" s="52" t="s">
        <v>302</v>
      </c>
      <c r="B61" s="47" t="s">
        <v>303</v>
      </c>
      <c r="C61" s="58">
        <v>3938.82</v>
      </c>
      <c r="D61" s="60"/>
      <c r="E61" s="60"/>
      <c r="F61" s="58">
        <v>3848.14</v>
      </c>
      <c r="G61" s="58">
        <f t="shared" si="3"/>
        <v>97.69778766229479</v>
      </c>
      <c r="H61" s="64"/>
    </row>
    <row r="62" spans="1:8" ht="12.75">
      <c r="A62" s="52" t="s">
        <v>304</v>
      </c>
      <c r="B62" s="47" t="s">
        <v>305</v>
      </c>
      <c r="C62" s="58">
        <v>10477.63</v>
      </c>
      <c r="D62" s="60"/>
      <c r="E62" s="60"/>
      <c r="F62" s="58">
        <v>8226.53</v>
      </c>
      <c r="G62" s="58">
        <f t="shared" si="3"/>
        <v>78.51517948238296</v>
      </c>
      <c r="H62" s="64"/>
    </row>
    <row r="63" spans="1:8" ht="12.75">
      <c r="A63" s="52" t="s">
        <v>306</v>
      </c>
      <c r="B63" s="47" t="s">
        <v>307</v>
      </c>
      <c r="C63" s="58">
        <v>1259.64</v>
      </c>
      <c r="D63" s="60"/>
      <c r="E63" s="60"/>
      <c r="F63" s="58">
        <v>1853.23</v>
      </c>
      <c r="G63" s="58">
        <f t="shared" si="3"/>
        <v>147.1237813978597</v>
      </c>
      <c r="H63" s="64"/>
    </row>
    <row r="64" spans="1:8" ht="12.75">
      <c r="A64" s="51" t="s">
        <v>308</v>
      </c>
      <c r="B64" s="47" t="s">
        <v>309</v>
      </c>
      <c r="C64" s="58">
        <v>4062004.58</v>
      </c>
      <c r="D64" s="60"/>
      <c r="E64" s="60"/>
      <c r="F64" s="58">
        <v>4641635.23</v>
      </c>
      <c r="G64" s="58">
        <f t="shared" si="3"/>
        <v>114.26957155228024</v>
      </c>
      <c r="H64" s="64"/>
    </row>
    <row r="65" spans="1:8" ht="12.75">
      <c r="A65" s="52" t="s">
        <v>310</v>
      </c>
      <c r="B65" s="47" t="s">
        <v>311</v>
      </c>
      <c r="C65" s="58">
        <v>153153.77</v>
      </c>
      <c r="D65" s="60"/>
      <c r="E65" s="60"/>
      <c r="F65" s="58">
        <v>190773.71</v>
      </c>
      <c r="G65" s="58">
        <f t="shared" si="3"/>
        <v>124.56350894920838</v>
      </c>
      <c r="H65" s="64"/>
    </row>
    <row r="66" spans="1:8" ht="12.75">
      <c r="A66" s="52" t="s">
        <v>312</v>
      </c>
      <c r="B66" s="47" t="s">
        <v>313</v>
      </c>
      <c r="C66" s="58">
        <v>91070.6</v>
      </c>
      <c r="D66" s="60"/>
      <c r="E66" s="60"/>
      <c r="F66" s="58">
        <v>261682.8</v>
      </c>
      <c r="G66" s="58">
        <f t="shared" si="3"/>
        <v>287.3405907065507</v>
      </c>
      <c r="H66" s="64"/>
    </row>
    <row r="67" spans="1:8" ht="12.75">
      <c r="A67" s="52" t="s">
        <v>314</v>
      </c>
      <c r="B67" s="47" t="s">
        <v>315</v>
      </c>
      <c r="C67" s="58">
        <v>142950.09</v>
      </c>
      <c r="D67" s="60"/>
      <c r="E67" s="60"/>
      <c r="F67" s="58">
        <v>342559.85</v>
      </c>
      <c r="G67" s="58">
        <f t="shared" si="3"/>
        <v>239.63598064191495</v>
      </c>
      <c r="H67" s="64"/>
    </row>
    <row r="68" spans="1:8" ht="12.75">
      <c r="A68" s="52" t="s">
        <v>316</v>
      </c>
      <c r="B68" s="47" t="s">
        <v>317</v>
      </c>
      <c r="C68" s="58">
        <v>28455.5</v>
      </c>
      <c r="D68" s="60"/>
      <c r="E68" s="60"/>
      <c r="F68" s="58">
        <v>26453.12</v>
      </c>
      <c r="G68" s="58">
        <f t="shared" si="3"/>
        <v>92.96311785067913</v>
      </c>
      <c r="H68" s="64"/>
    </row>
    <row r="69" spans="1:8" ht="12.75">
      <c r="A69" s="52" t="s">
        <v>318</v>
      </c>
      <c r="B69" s="47" t="s">
        <v>319</v>
      </c>
      <c r="C69" s="58">
        <v>1214321.6</v>
      </c>
      <c r="D69" s="60"/>
      <c r="E69" s="60"/>
      <c r="F69" s="58">
        <v>1176616.39</v>
      </c>
      <c r="G69" s="58">
        <f t="shared" si="3"/>
        <v>96.8949568219819</v>
      </c>
      <c r="H69" s="64"/>
    </row>
    <row r="70" spans="1:8" ht="12.75">
      <c r="A70" s="52" t="s">
        <v>320</v>
      </c>
      <c r="B70" s="47" t="s">
        <v>321</v>
      </c>
      <c r="C70" s="58">
        <v>13382.36</v>
      </c>
      <c r="D70" s="60"/>
      <c r="E70" s="60"/>
      <c r="F70" s="58">
        <v>45281.61</v>
      </c>
      <c r="G70" s="58">
        <f t="shared" si="3"/>
        <v>338.3678962455053</v>
      </c>
      <c r="H70" s="64"/>
    </row>
    <row r="71" spans="1:8" ht="12.75">
      <c r="A71" s="52" t="s">
        <v>322</v>
      </c>
      <c r="B71" s="47" t="s">
        <v>323</v>
      </c>
      <c r="C71" s="58">
        <v>1785548.57</v>
      </c>
      <c r="D71" s="60"/>
      <c r="E71" s="60"/>
      <c r="F71" s="58">
        <v>1394599.82</v>
      </c>
      <c r="G71" s="58">
        <f t="shared" si="3"/>
        <v>78.10483811146062</v>
      </c>
      <c r="H71" s="64"/>
    </row>
    <row r="72" spans="1:8" ht="12.75">
      <c r="A72" s="52" t="s">
        <v>324</v>
      </c>
      <c r="B72" s="47" t="s">
        <v>325</v>
      </c>
      <c r="C72" s="58">
        <v>397607.31</v>
      </c>
      <c r="D72" s="60"/>
      <c r="E72" s="60"/>
      <c r="F72" s="58">
        <v>956155.05</v>
      </c>
      <c r="G72" s="58">
        <f t="shared" si="3"/>
        <v>240.47723116559402</v>
      </c>
      <c r="H72" s="64"/>
    </row>
    <row r="73" spans="1:8" ht="12.75">
      <c r="A73" s="52" t="s">
        <v>326</v>
      </c>
      <c r="B73" s="47" t="s">
        <v>327</v>
      </c>
      <c r="C73" s="58">
        <v>235514.78</v>
      </c>
      <c r="D73" s="60"/>
      <c r="E73" s="60"/>
      <c r="F73" s="58">
        <v>247512.88</v>
      </c>
      <c r="G73" s="58">
        <f t="shared" si="3"/>
        <v>105.09441488130808</v>
      </c>
      <c r="H73" s="64"/>
    </row>
    <row r="74" spans="1:8" ht="12.75">
      <c r="A74" s="51" t="s">
        <v>328</v>
      </c>
      <c r="B74" s="47" t="s">
        <v>329</v>
      </c>
      <c r="C74" s="58">
        <v>22125.17</v>
      </c>
      <c r="D74" s="60"/>
      <c r="E74" s="60"/>
      <c r="F74" s="58">
        <v>24946.54</v>
      </c>
      <c r="G74" s="58">
        <f t="shared" si="3"/>
        <v>112.75185682189111</v>
      </c>
      <c r="H74" s="64"/>
    </row>
    <row r="75" spans="1:8" ht="12.75">
      <c r="A75" s="52" t="s">
        <v>330</v>
      </c>
      <c r="B75" s="47" t="s">
        <v>329</v>
      </c>
      <c r="C75" s="58">
        <v>22125.17</v>
      </c>
      <c r="D75" s="60"/>
      <c r="E75" s="60"/>
      <c r="F75" s="58">
        <v>24946.54</v>
      </c>
      <c r="G75" s="58">
        <f t="shared" si="3"/>
        <v>112.75185682189111</v>
      </c>
      <c r="H75" s="64"/>
    </row>
    <row r="76" spans="1:8" ht="12.75">
      <c r="A76" s="51" t="s">
        <v>331</v>
      </c>
      <c r="B76" s="47" t="s">
        <v>332</v>
      </c>
      <c r="C76" s="58">
        <v>1227665.42</v>
      </c>
      <c r="D76" s="60"/>
      <c r="E76" s="60"/>
      <c r="F76" s="58">
        <v>937090.8</v>
      </c>
      <c r="G76" s="58">
        <f t="shared" si="3"/>
        <v>76.33112285593253</v>
      </c>
      <c r="H76" s="64"/>
    </row>
    <row r="77" spans="1:8" ht="12.75">
      <c r="A77" s="52" t="s">
        <v>333</v>
      </c>
      <c r="B77" s="47" t="s">
        <v>334</v>
      </c>
      <c r="C77" s="58">
        <v>150336.78</v>
      </c>
      <c r="D77" s="60"/>
      <c r="E77" s="60"/>
      <c r="F77" s="58">
        <v>164701.05</v>
      </c>
      <c r="G77" s="58">
        <f t="shared" si="3"/>
        <v>109.55472772531112</v>
      </c>
      <c r="H77" s="64"/>
    </row>
    <row r="78" spans="1:8" ht="12.75">
      <c r="A78" s="52" t="s">
        <v>335</v>
      </c>
      <c r="B78" s="47" t="s">
        <v>336</v>
      </c>
      <c r="C78" s="58">
        <v>2791.99</v>
      </c>
      <c r="D78" s="60"/>
      <c r="E78" s="60"/>
      <c r="F78" s="58">
        <v>1716.71</v>
      </c>
      <c r="G78" s="58">
        <f t="shared" si="3"/>
        <v>61.48696807653323</v>
      </c>
      <c r="H78" s="64"/>
    </row>
    <row r="79" spans="1:8" ht="12.75">
      <c r="A79" s="52" t="s">
        <v>337</v>
      </c>
      <c r="B79" s="47" t="s">
        <v>338</v>
      </c>
      <c r="C79" s="58">
        <v>93245.52</v>
      </c>
      <c r="D79" s="60"/>
      <c r="E79" s="60"/>
      <c r="F79" s="58">
        <v>148105.35</v>
      </c>
      <c r="G79" s="58">
        <f t="shared" si="3"/>
        <v>158.8337434334647</v>
      </c>
      <c r="H79" s="64"/>
    </row>
    <row r="80" spans="1:8" ht="12.75">
      <c r="A80" s="52" t="s">
        <v>339</v>
      </c>
      <c r="B80" s="47" t="s">
        <v>340</v>
      </c>
      <c r="C80" s="58">
        <v>335181.63</v>
      </c>
      <c r="D80" s="60"/>
      <c r="E80" s="60"/>
      <c r="F80" s="58">
        <v>381956.35</v>
      </c>
      <c r="G80" s="58">
        <f t="shared" si="3"/>
        <v>113.95503685568924</v>
      </c>
      <c r="H80" s="64"/>
    </row>
    <row r="81" spans="1:8" ht="12.75">
      <c r="A81" s="52" t="s">
        <v>341</v>
      </c>
      <c r="B81" s="47" t="s">
        <v>342</v>
      </c>
      <c r="C81" s="58">
        <v>25062.36</v>
      </c>
      <c r="D81" s="60"/>
      <c r="E81" s="60"/>
      <c r="F81" s="58">
        <v>21054.1</v>
      </c>
      <c r="G81" s="58">
        <f t="shared" si="3"/>
        <v>84.00685330511571</v>
      </c>
      <c r="H81" s="64"/>
    </row>
    <row r="82" spans="1:8" ht="12.75">
      <c r="A82" s="52" t="s">
        <v>343</v>
      </c>
      <c r="B82" s="47" t="s">
        <v>344</v>
      </c>
      <c r="C82" s="58">
        <v>612553.45</v>
      </c>
      <c r="D82" s="60"/>
      <c r="E82" s="60"/>
      <c r="F82" s="58">
        <v>210450.99</v>
      </c>
      <c r="G82" s="58">
        <f t="shared" si="3"/>
        <v>34.35634718896775</v>
      </c>
      <c r="H82" s="64"/>
    </row>
    <row r="83" spans="1:8" ht="12.75">
      <c r="A83" s="52" t="s">
        <v>345</v>
      </c>
      <c r="B83" s="47" t="s">
        <v>332</v>
      </c>
      <c r="C83" s="58">
        <v>8493.69</v>
      </c>
      <c r="D83" s="60"/>
      <c r="E83" s="60"/>
      <c r="F83" s="58">
        <v>9106.25</v>
      </c>
      <c r="G83" s="58">
        <f t="shared" si="3"/>
        <v>107.21194204168035</v>
      </c>
      <c r="H83" s="64"/>
    </row>
    <row r="84" spans="1:8" ht="12.75">
      <c r="A84" s="48" t="s">
        <v>346</v>
      </c>
      <c r="B84" s="47" t="s">
        <v>347</v>
      </c>
      <c r="C84" s="58">
        <v>4142020.97</v>
      </c>
      <c r="D84" s="59">
        <v>771396</v>
      </c>
      <c r="E84" s="59">
        <v>719131</v>
      </c>
      <c r="F84" s="58">
        <v>710312.45</v>
      </c>
      <c r="G84" s="58">
        <f t="shared" si="3"/>
        <v>17.148934183208635</v>
      </c>
      <c r="H84" s="58">
        <f>F84/E84*100</f>
        <v>98.77372133867125</v>
      </c>
    </row>
    <row r="85" spans="1:8" ht="12.75">
      <c r="A85" s="51" t="s">
        <v>348</v>
      </c>
      <c r="B85" s="47" t="s">
        <v>349</v>
      </c>
      <c r="C85" s="58">
        <v>4142020.97</v>
      </c>
      <c r="D85" s="60"/>
      <c r="E85" s="60"/>
      <c r="F85" s="58">
        <v>710312.45</v>
      </c>
      <c r="G85" s="58">
        <f t="shared" si="3"/>
        <v>17.148934183208635</v>
      </c>
      <c r="H85" s="64"/>
    </row>
    <row r="86" spans="1:8" ht="12.75">
      <c r="A86" s="52" t="s">
        <v>350</v>
      </c>
      <c r="B86" s="47" t="s">
        <v>351</v>
      </c>
      <c r="C86" s="58">
        <v>3602340.64</v>
      </c>
      <c r="D86" s="60"/>
      <c r="E86" s="60"/>
      <c r="F86" s="58">
        <v>587887.56</v>
      </c>
      <c r="G86" s="58">
        <f t="shared" si="3"/>
        <v>16.319599359154445</v>
      </c>
      <c r="H86" s="64"/>
    </row>
    <row r="87" spans="1:8" ht="12.75">
      <c r="A87" s="52" t="s">
        <v>352</v>
      </c>
      <c r="B87" s="47" t="s">
        <v>353</v>
      </c>
      <c r="C87" s="58">
        <v>539680.33</v>
      </c>
      <c r="D87" s="60"/>
      <c r="E87" s="60"/>
      <c r="F87" s="58">
        <v>122424.89</v>
      </c>
      <c r="G87" s="58">
        <f t="shared" si="3"/>
        <v>22.684704851110656</v>
      </c>
      <c r="H87" s="64"/>
    </row>
    <row r="88" spans="1:8" ht="12.75">
      <c r="A88" s="48" t="s">
        <v>354</v>
      </c>
      <c r="B88" s="47" t="s">
        <v>355</v>
      </c>
      <c r="C88" s="58">
        <v>3331646.95</v>
      </c>
      <c r="D88" s="59">
        <v>2034272</v>
      </c>
      <c r="E88" s="59">
        <v>2165772</v>
      </c>
      <c r="F88" s="58">
        <v>1166011.5</v>
      </c>
      <c r="G88" s="58">
        <f t="shared" si="3"/>
        <v>34.99805103899139</v>
      </c>
      <c r="H88" s="58">
        <f>F88/E88*100</f>
        <v>53.838146397681754</v>
      </c>
    </row>
    <row r="89" spans="1:8" ht="12.75">
      <c r="A89" s="51" t="s">
        <v>356</v>
      </c>
      <c r="B89" s="47" t="s">
        <v>357</v>
      </c>
      <c r="C89" s="58">
        <v>146515.83</v>
      </c>
      <c r="D89" s="60"/>
      <c r="E89" s="60"/>
      <c r="F89" s="58">
        <v>28525.71</v>
      </c>
      <c r="G89" s="58">
        <f t="shared" si="3"/>
        <v>19.46937064752662</v>
      </c>
      <c r="H89" s="64"/>
    </row>
    <row r="90" spans="1:8" ht="12.75">
      <c r="A90" s="52" t="s">
        <v>358</v>
      </c>
      <c r="B90" s="47" t="s">
        <v>357</v>
      </c>
      <c r="C90" s="58">
        <v>146515.83</v>
      </c>
      <c r="D90" s="60"/>
      <c r="E90" s="60"/>
      <c r="F90" s="58">
        <v>28525.71</v>
      </c>
      <c r="G90" s="58">
        <f t="shared" si="3"/>
        <v>19.46937064752662</v>
      </c>
      <c r="H90" s="64"/>
    </row>
    <row r="91" spans="1:8" ht="25.5">
      <c r="A91" s="51" t="s">
        <v>359</v>
      </c>
      <c r="B91" s="47" t="s">
        <v>360</v>
      </c>
      <c r="C91" s="58">
        <v>361716.34</v>
      </c>
      <c r="D91" s="60"/>
      <c r="E91" s="60"/>
      <c r="F91" s="58">
        <v>349367.69</v>
      </c>
      <c r="G91" s="58">
        <f t="shared" si="3"/>
        <v>96.58609561293248</v>
      </c>
      <c r="H91" s="64"/>
    </row>
    <row r="92" spans="1:8" ht="12.75">
      <c r="A92" s="52" t="s">
        <v>361</v>
      </c>
      <c r="B92" s="47" t="s">
        <v>362</v>
      </c>
      <c r="C92" s="58">
        <v>361716.34</v>
      </c>
      <c r="D92" s="60"/>
      <c r="E92" s="60"/>
      <c r="F92" s="58">
        <v>349367.69</v>
      </c>
      <c r="G92" s="58">
        <f t="shared" si="3"/>
        <v>96.58609561293248</v>
      </c>
      <c r="H92" s="64"/>
    </row>
    <row r="93" spans="1:8" ht="25.5">
      <c r="A93" s="51" t="s">
        <v>363</v>
      </c>
      <c r="B93" s="47" t="s">
        <v>364</v>
      </c>
      <c r="C93" s="58">
        <v>2823414.78</v>
      </c>
      <c r="D93" s="60"/>
      <c r="E93" s="60"/>
      <c r="F93" s="58">
        <v>788118.1</v>
      </c>
      <c r="G93" s="58">
        <f t="shared" si="3"/>
        <v>27.91364930093622</v>
      </c>
      <c r="H93" s="64"/>
    </row>
    <row r="94" spans="1:8" ht="25.5">
      <c r="A94" s="52" t="s">
        <v>365</v>
      </c>
      <c r="B94" s="47" t="s">
        <v>364</v>
      </c>
      <c r="C94" s="58">
        <v>2823414.78</v>
      </c>
      <c r="D94" s="60"/>
      <c r="E94" s="60"/>
      <c r="F94" s="58">
        <v>788118.1</v>
      </c>
      <c r="G94" s="58">
        <f t="shared" si="3"/>
        <v>27.91364930093622</v>
      </c>
      <c r="H94" s="64"/>
    </row>
    <row r="95" spans="1:8" ht="12.75">
      <c r="A95" s="48" t="s">
        <v>366</v>
      </c>
      <c r="B95" s="47" t="s">
        <v>367</v>
      </c>
      <c r="C95" s="58">
        <v>55765883.98</v>
      </c>
      <c r="D95" s="59">
        <v>60377197</v>
      </c>
      <c r="E95" s="59">
        <v>59844497</v>
      </c>
      <c r="F95" s="58">
        <v>45142842.33</v>
      </c>
      <c r="G95" s="58">
        <f t="shared" si="3"/>
        <v>80.95064420782808</v>
      </c>
      <c r="H95" s="58">
        <f>F95/E95*100</f>
        <v>75.43357299836609</v>
      </c>
    </row>
    <row r="96" spans="1:8" ht="12.75">
      <c r="A96" s="51" t="s">
        <v>368</v>
      </c>
      <c r="B96" s="47" t="s">
        <v>369</v>
      </c>
      <c r="C96" s="60"/>
      <c r="D96" s="60"/>
      <c r="E96" s="60"/>
      <c r="F96" s="58">
        <v>800000</v>
      </c>
      <c r="G96" s="58"/>
      <c r="H96" s="64"/>
    </row>
    <row r="97" spans="1:8" ht="12.75">
      <c r="A97" s="52" t="s">
        <v>370</v>
      </c>
      <c r="B97" s="47" t="s">
        <v>371</v>
      </c>
      <c r="C97" s="60"/>
      <c r="D97" s="60"/>
      <c r="E97" s="60"/>
      <c r="F97" s="58">
        <v>800000</v>
      </c>
      <c r="G97" s="58"/>
      <c r="H97" s="64"/>
    </row>
    <row r="98" spans="1:8" ht="12.75">
      <c r="A98" s="51" t="s">
        <v>372</v>
      </c>
      <c r="B98" s="47" t="s">
        <v>373</v>
      </c>
      <c r="C98" s="58">
        <v>28574564.67</v>
      </c>
      <c r="D98" s="60"/>
      <c r="E98" s="60"/>
      <c r="F98" s="58">
        <v>19025982.96</v>
      </c>
      <c r="G98" s="58">
        <f t="shared" si="3"/>
        <v>66.58363191084793</v>
      </c>
      <c r="H98" s="64"/>
    </row>
    <row r="99" spans="1:8" ht="12.75">
      <c r="A99" s="52" t="s">
        <v>374</v>
      </c>
      <c r="B99" s="47" t="s">
        <v>375</v>
      </c>
      <c r="C99" s="58">
        <v>28574564.67</v>
      </c>
      <c r="D99" s="60"/>
      <c r="E99" s="60"/>
      <c r="F99" s="58">
        <v>18673073.01</v>
      </c>
      <c r="G99" s="58">
        <f t="shared" si="3"/>
        <v>65.34858264911583</v>
      </c>
      <c r="H99" s="64"/>
    </row>
    <row r="100" spans="1:8" ht="12.75">
      <c r="A100" s="52" t="s">
        <v>376</v>
      </c>
      <c r="B100" s="47" t="s">
        <v>377</v>
      </c>
      <c r="C100" s="60"/>
      <c r="D100" s="60"/>
      <c r="E100" s="60"/>
      <c r="F100" s="58">
        <v>352909.95</v>
      </c>
      <c r="G100" s="58"/>
      <c r="H100" s="64"/>
    </row>
    <row r="101" spans="1:8" ht="12.75">
      <c r="A101" s="51" t="s">
        <v>378</v>
      </c>
      <c r="B101" s="47" t="s">
        <v>379</v>
      </c>
      <c r="C101" s="58">
        <v>306834.23</v>
      </c>
      <c r="D101" s="60"/>
      <c r="E101" s="60"/>
      <c r="F101" s="58">
        <v>1142248.81</v>
      </c>
      <c r="G101" s="58">
        <f aca="true" t="shared" si="4" ref="G101:G130">F101/C101*100</f>
        <v>372.2690294365137</v>
      </c>
      <c r="H101" s="64"/>
    </row>
    <row r="102" spans="1:8" ht="12.75">
      <c r="A102" s="52" t="s">
        <v>380</v>
      </c>
      <c r="B102" s="47" t="s">
        <v>381</v>
      </c>
      <c r="C102" s="58">
        <v>306834.23</v>
      </c>
      <c r="D102" s="60"/>
      <c r="E102" s="60"/>
      <c r="F102" s="58">
        <v>1142248.81</v>
      </c>
      <c r="G102" s="58">
        <f t="shared" si="4"/>
        <v>372.2690294365137</v>
      </c>
      <c r="H102" s="64"/>
    </row>
    <row r="103" spans="1:8" ht="12.75">
      <c r="A103" s="51" t="s">
        <v>382</v>
      </c>
      <c r="B103" s="47" t="s">
        <v>383</v>
      </c>
      <c r="C103" s="58">
        <v>26894077.61</v>
      </c>
      <c r="D103" s="60"/>
      <c r="E103" s="60"/>
      <c r="F103" s="58">
        <v>24174410.56</v>
      </c>
      <c r="G103" s="58">
        <f t="shared" si="4"/>
        <v>89.88748716561766</v>
      </c>
      <c r="H103" s="64"/>
    </row>
    <row r="104" spans="1:8" ht="12.75">
      <c r="A104" s="52" t="s">
        <v>384</v>
      </c>
      <c r="B104" s="47" t="s">
        <v>385</v>
      </c>
      <c r="C104" s="58">
        <v>26894077.61</v>
      </c>
      <c r="D104" s="60"/>
      <c r="E104" s="60"/>
      <c r="F104" s="58">
        <v>24174410.56</v>
      </c>
      <c r="G104" s="58">
        <f t="shared" si="4"/>
        <v>89.88748716561766</v>
      </c>
      <c r="H104" s="64"/>
    </row>
    <row r="105" spans="1:8" ht="12.75">
      <c r="A105" s="51" t="s">
        <v>386</v>
      </c>
      <c r="B105" s="47" t="s">
        <v>387</v>
      </c>
      <c r="C105" s="58">
        <v>-9592.53</v>
      </c>
      <c r="D105" s="60"/>
      <c r="E105" s="60"/>
      <c r="F105" s="58">
        <v>200</v>
      </c>
      <c r="G105" s="58">
        <f t="shared" si="4"/>
        <v>-2.084955689479209</v>
      </c>
      <c r="H105" s="64"/>
    </row>
    <row r="106" spans="1:8" ht="12.75">
      <c r="A106" s="52" t="s">
        <v>388</v>
      </c>
      <c r="B106" s="47" t="s">
        <v>389</v>
      </c>
      <c r="C106" s="60"/>
      <c r="D106" s="60"/>
      <c r="E106" s="60"/>
      <c r="F106" s="58">
        <v>200</v>
      </c>
      <c r="G106" s="58"/>
      <c r="H106" s="64"/>
    </row>
    <row r="107" spans="1:8" ht="25.5">
      <c r="A107" s="52" t="s">
        <v>390</v>
      </c>
      <c r="B107" s="47" t="s">
        <v>391</v>
      </c>
      <c r="C107" s="58">
        <v>-9592.53</v>
      </c>
      <c r="D107" s="60"/>
      <c r="E107" s="60"/>
      <c r="F107" s="60"/>
      <c r="G107" s="60">
        <f t="shared" si="4"/>
        <v>0</v>
      </c>
      <c r="H107" s="64"/>
    </row>
    <row r="108" spans="1:8" ht="12.75">
      <c r="A108" s="48" t="s">
        <v>392</v>
      </c>
      <c r="B108" s="47" t="s">
        <v>393</v>
      </c>
      <c r="C108" s="58">
        <v>84409217.18</v>
      </c>
      <c r="D108" s="59">
        <v>81832980</v>
      </c>
      <c r="E108" s="59">
        <v>74686555</v>
      </c>
      <c r="F108" s="58">
        <v>73652734.93</v>
      </c>
      <c r="G108" s="58">
        <f t="shared" si="4"/>
        <v>87.25674445355637</v>
      </c>
      <c r="H108" s="58">
        <f>F108/E108*100</f>
        <v>98.61578824997352</v>
      </c>
    </row>
    <row r="109" spans="1:8" ht="12.75">
      <c r="A109" s="51" t="s">
        <v>394</v>
      </c>
      <c r="B109" s="47" t="s">
        <v>395</v>
      </c>
      <c r="C109" s="58">
        <v>84409217.18</v>
      </c>
      <c r="D109" s="60"/>
      <c r="E109" s="60"/>
      <c r="F109" s="58">
        <v>73652734.93</v>
      </c>
      <c r="G109" s="58">
        <f t="shared" si="4"/>
        <v>87.25674445355637</v>
      </c>
      <c r="H109" s="64"/>
    </row>
    <row r="110" spans="1:8" ht="12.75">
      <c r="A110" s="52" t="s">
        <v>396</v>
      </c>
      <c r="B110" s="47" t="s">
        <v>397</v>
      </c>
      <c r="C110" s="58">
        <v>29345097.56</v>
      </c>
      <c r="D110" s="60"/>
      <c r="E110" s="60"/>
      <c r="F110" s="58">
        <v>3763069.77</v>
      </c>
      <c r="G110" s="58">
        <f t="shared" si="4"/>
        <v>12.823504036086089</v>
      </c>
      <c r="H110" s="64"/>
    </row>
    <row r="111" spans="1:8" ht="12.75">
      <c r="A111" s="52" t="s">
        <v>398</v>
      </c>
      <c r="B111" s="47" t="s">
        <v>399</v>
      </c>
      <c r="C111" s="58">
        <v>55064119.62</v>
      </c>
      <c r="D111" s="60"/>
      <c r="E111" s="60"/>
      <c r="F111" s="58">
        <v>69889665.16</v>
      </c>
      <c r="G111" s="58">
        <f t="shared" si="4"/>
        <v>126.92414886919425</v>
      </c>
      <c r="H111" s="64"/>
    </row>
    <row r="112" spans="1:8" ht="12.75">
      <c r="A112" s="48" t="s">
        <v>400</v>
      </c>
      <c r="B112" s="47" t="s">
        <v>401</v>
      </c>
      <c r="C112" s="58">
        <v>93150470.54</v>
      </c>
      <c r="D112" s="59">
        <v>106515755</v>
      </c>
      <c r="E112" s="59">
        <v>106276120</v>
      </c>
      <c r="F112" s="58">
        <v>92604370.96</v>
      </c>
      <c r="G112" s="58">
        <f t="shared" si="4"/>
        <v>99.41374468981827</v>
      </c>
      <c r="H112" s="58">
        <f>F112/E112*100</f>
        <v>87.13563400696223</v>
      </c>
    </row>
    <row r="113" spans="1:8" ht="12.75">
      <c r="A113" s="51" t="s">
        <v>402</v>
      </c>
      <c r="B113" s="47" t="s">
        <v>253</v>
      </c>
      <c r="C113" s="58">
        <v>78782429.43</v>
      </c>
      <c r="D113" s="60"/>
      <c r="E113" s="60"/>
      <c r="F113" s="58">
        <v>72380752.63</v>
      </c>
      <c r="G113" s="58">
        <f t="shared" si="4"/>
        <v>91.87423281267552</v>
      </c>
      <c r="H113" s="64"/>
    </row>
    <row r="114" spans="1:8" ht="12.75">
      <c r="A114" s="52" t="s">
        <v>403</v>
      </c>
      <c r="B114" s="47" t="s">
        <v>404</v>
      </c>
      <c r="C114" s="58">
        <v>33058890.17</v>
      </c>
      <c r="D114" s="60"/>
      <c r="E114" s="60"/>
      <c r="F114" s="58">
        <v>42553563.19</v>
      </c>
      <c r="G114" s="58">
        <f t="shared" si="4"/>
        <v>128.7204832684194</v>
      </c>
      <c r="H114" s="64"/>
    </row>
    <row r="115" spans="1:8" ht="12.75">
      <c r="A115" s="52" t="s">
        <v>405</v>
      </c>
      <c r="B115" s="47" t="s">
        <v>406</v>
      </c>
      <c r="C115" s="60"/>
      <c r="D115" s="60"/>
      <c r="E115" s="60"/>
      <c r="F115" s="58">
        <v>3500</v>
      </c>
      <c r="G115" s="58"/>
      <c r="H115" s="64"/>
    </row>
    <row r="116" spans="1:8" ht="12.75">
      <c r="A116" s="52" t="s">
        <v>407</v>
      </c>
      <c r="B116" s="47" t="s">
        <v>408</v>
      </c>
      <c r="C116" s="58">
        <v>45723539.26</v>
      </c>
      <c r="D116" s="60"/>
      <c r="E116" s="60"/>
      <c r="F116" s="58">
        <v>29823689.44</v>
      </c>
      <c r="G116" s="58">
        <f t="shared" si="4"/>
        <v>65.22611749368765</v>
      </c>
      <c r="H116" s="64"/>
    </row>
    <row r="117" spans="1:8" ht="12.75">
      <c r="A117" s="51" t="s">
        <v>409</v>
      </c>
      <c r="B117" s="47" t="s">
        <v>410</v>
      </c>
      <c r="C117" s="58">
        <v>14168831.69</v>
      </c>
      <c r="D117" s="60"/>
      <c r="E117" s="60"/>
      <c r="F117" s="58">
        <v>20090094.8</v>
      </c>
      <c r="G117" s="58">
        <f t="shared" si="4"/>
        <v>141.79076468371827</v>
      </c>
      <c r="H117" s="64"/>
    </row>
    <row r="118" spans="1:8" ht="12.75">
      <c r="A118" s="52" t="s">
        <v>411</v>
      </c>
      <c r="B118" s="47" t="s">
        <v>412</v>
      </c>
      <c r="C118" s="58">
        <v>14168831.69</v>
      </c>
      <c r="D118" s="60"/>
      <c r="E118" s="60"/>
      <c r="F118" s="58">
        <v>20090094.8</v>
      </c>
      <c r="G118" s="58">
        <f t="shared" si="4"/>
        <v>141.79076468371827</v>
      </c>
      <c r="H118" s="64"/>
    </row>
    <row r="119" spans="1:8" ht="12.75">
      <c r="A119" s="51" t="s">
        <v>413</v>
      </c>
      <c r="B119" s="47" t="s">
        <v>414</v>
      </c>
      <c r="C119" s="58">
        <v>199209.42</v>
      </c>
      <c r="D119" s="59"/>
      <c r="E119" s="59"/>
      <c r="F119" s="58">
        <v>133523.53</v>
      </c>
      <c r="G119" s="58">
        <f t="shared" si="4"/>
        <v>67.02671490133348</v>
      </c>
      <c r="H119" s="64"/>
    </row>
    <row r="120" spans="1:8" ht="12.75">
      <c r="A120" s="52" t="s">
        <v>415</v>
      </c>
      <c r="B120" s="47" t="s">
        <v>416</v>
      </c>
      <c r="C120" s="58">
        <v>199209.42</v>
      </c>
      <c r="D120" s="59"/>
      <c r="E120" s="59"/>
      <c r="F120" s="58">
        <v>133523.53</v>
      </c>
      <c r="G120" s="58">
        <f t="shared" si="4"/>
        <v>67.02671490133348</v>
      </c>
      <c r="H120" s="64"/>
    </row>
    <row r="121" spans="1:8" ht="12.75">
      <c r="A121" s="49" t="s">
        <v>71</v>
      </c>
      <c r="B121" s="50" t="s">
        <v>417</v>
      </c>
      <c r="C121" s="57">
        <f>C123+C122</f>
        <v>745655.29</v>
      </c>
      <c r="D121" s="57">
        <f>D123+D122</f>
        <v>5795171</v>
      </c>
      <c r="E121" s="57">
        <f>E123+E122</f>
        <v>4315363</v>
      </c>
      <c r="F121" s="57">
        <f>F123+F122</f>
        <v>556682.62</v>
      </c>
      <c r="G121" s="57">
        <f t="shared" si="4"/>
        <v>74.65683238162234</v>
      </c>
      <c r="H121" s="57">
        <f>F121/E121*100</f>
        <v>12.900018376206127</v>
      </c>
    </row>
    <row r="122" spans="1:8" ht="12.75">
      <c r="A122" s="48" t="s">
        <v>418</v>
      </c>
      <c r="B122" s="47" t="s">
        <v>419</v>
      </c>
      <c r="C122" s="58"/>
      <c r="D122" s="59">
        <v>79634</v>
      </c>
      <c r="E122" s="59"/>
      <c r="F122" s="58"/>
      <c r="G122" s="58"/>
      <c r="H122" s="64"/>
    </row>
    <row r="123" spans="1:8" ht="12.75">
      <c r="A123" s="48" t="s">
        <v>420</v>
      </c>
      <c r="B123" s="47" t="s">
        <v>421</v>
      </c>
      <c r="C123" s="58">
        <v>745655.29</v>
      </c>
      <c r="D123" s="59">
        <v>5715537</v>
      </c>
      <c r="E123" s="59">
        <v>4315363</v>
      </c>
      <c r="F123" s="58">
        <v>556682.62</v>
      </c>
      <c r="G123" s="58">
        <f t="shared" si="4"/>
        <v>74.65683238162234</v>
      </c>
      <c r="H123" s="58">
        <f>F123/E123*100</f>
        <v>12.900018376206127</v>
      </c>
    </row>
    <row r="124" spans="1:8" ht="12.75">
      <c r="A124" s="51" t="s">
        <v>422</v>
      </c>
      <c r="B124" s="47" t="s">
        <v>423</v>
      </c>
      <c r="C124" s="58">
        <v>256986.51</v>
      </c>
      <c r="D124" s="59"/>
      <c r="E124" s="59"/>
      <c r="F124" s="58">
        <v>218342.32</v>
      </c>
      <c r="G124" s="58">
        <f t="shared" si="4"/>
        <v>84.96256087527708</v>
      </c>
      <c r="H124" s="64"/>
    </row>
    <row r="125" spans="1:8" ht="12.75">
      <c r="A125" s="52" t="s">
        <v>424</v>
      </c>
      <c r="B125" s="47" t="s">
        <v>425</v>
      </c>
      <c r="C125" s="58">
        <v>223007.75</v>
      </c>
      <c r="D125" s="59"/>
      <c r="E125" s="59"/>
      <c r="F125" s="58">
        <v>161512.77</v>
      </c>
      <c r="G125" s="58">
        <f t="shared" si="4"/>
        <v>72.42473411798468</v>
      </c>
      <c r="H125" s="64"/>
    </row>
    <row r="126" spans="1:8" ht="12.75">
      <c r="A126" s="52" t="s">
        <v>426</v>
      </c>
      <c r="B126" s="47" t="s">
        <v>427</v>
      </c>
      <c r="C126" s="58">
        <v>24827.19</v>
      </c>
      <c r="D126" s="59"/>
      <c r="E126" s="59"/>
      <c r="F126" s="58">
        <v>33290.7</v>
      </c>
      <c r="G126" s="58">
        <f t="shared" si="4"/>
        <v>134.08968151450082</v>
      </c>
      <c r="H126" s="64"/>
    </row>
    <row r="127" spans="1:8" ht="12.75">
      <c r="A127" s="52" t="s">
        <v>428</v>
      </c>
      <c r="B127" s="47" t="s">
        <v>429</v>
      </c>
      <c r="C127" s="58">
        <v>7205.19</v>
      </c>
      <c r="D127" s="59"/>
      <c r="E127" s="59"/>
      <c r="F127" s="58">
        <v>22781.12</v>
      </c>
      <c r="G127" s="58">
        <f t="shared" si="4"/>
        <v>316.17653385962063</v>
      </c>
      <c r="H127" s="64"/>
    </row>
    <row r="128" spans="1:8" ht="12.75">
      <c r="A128" s="52" t="s">
        <v>430</v>
      </c>
      <c r="B128" s="47" t="s">
        <v>431</v>
      </c>
      <c r="C128" s="58">
        <v>1946.38</v>
      </c>
      <c r="D128" s="59"/>
      <c r="E128" s="59"/>
      <c r="F128" s="58">
        <v>757.73</v>
      </c>
      <c r="G128" s="58">
        <f t="shared" si="4"/>
        <v>38.93021917611155</v>
      </c>
      <c r="H128" s="64"/>
    </row>
    <row r="129" spans="1:8" ht="12.75">
      <c r="A129" s="51" t="s">
        <v>432</v>
      </c>
      <c r="B129" s="47" t="s">
        <v>433</v>
      </c>
      <c r="C129" s="58">
        <v>488668.78</v>
      </c>
      <c r="D129" s="59"/>
      <c r="E129" s="59"/>
      <c r="F129" s="58">
        <v>338340.3</v>
      </c>
      <c r="G129" s="58">
        <f t="shared" si="4"/>
        <v>69.23714258971076</v>
      </c>
      <c r="H129" s="64"/>
    </row>
    <row r="130" spans="1:8" ht="12.75">
      <c r="A130" s="52" t="s">
        <v>434</v>
      </c>
      <c r="B130" s="47" t="s">
        <v>435</v>
      </c>
      <c r="C130" s="58">
        <v>488668.78</v>
      </c>
      <c r="D130" s="59"/>
      <c r="E130" s="59"/>
      <c r="F130" s="58">
        <v>338340.3</v>
      </c>
      <c r="G130" s="58">
        <f t="shared" si="4"/>
        <v>69.23714258971076</v>
      </c>
      <c r="H130" s="64"/>
    </row>
  </sheetData>
  <sheetProtection/>
  <mergeCells count="5">
    <mergeCell ref="A8:B8"/>
    <mergeCell ref="A9:B9"/>
    <mergeCell ref="A2:H2"/>
    <mergeCell ref="A4:H4"/>
    <mergeCell ref="A6:H6"/>
  </mergeCells>
  <printOptions/>
  <pageMargins left="0.25" right="0.25" top="0.75" bottom="0.75" header="0.3" footer="0.3"/>
  <pageSetup fitToHeight="0" fitToWidth="1" horizontalDpi="600" verticalDpi="600" orientation="landscape" paperSize="9" scale="85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FP0002PRB Račun prihoda - posebni dio</dc:title>
  <dc:subject/>
  <dc:creator>sino</dc:creator>
  <cp:keywords/>
  <dc:description/>
  <cp:lastModifiedBy>Nenad Krajačić</cp:lastModifiedBy>
  <cp:lastPrinted>2024-03-29T09:23:19Z</cp:lastPrinted>
  <dcterms:created xsi:type="dcterms:W3CDTF">2003-05-28T14:27:38Z</dcterms:created>
  <dcterms:modified xsi:type="dcterms:W3CDTF">2024-03-29T09:23:24Z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FP0002PRB Račun prihoda - posebni dio.xls</vt:lpwstr>
  </property>
</Properties>
</file>